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726" activeTab="3"/>
  </bookViews>
  <sheets>
    <sheet name="対外診断用医薬品" sheetId="1" r:id="rId1"/>
    <sheet name="使用成績調査" sheetId="2" r:id="rId2"/>
    <sheet name="製造販売後臨床試験" sheetId="3" r:id="rId3"/>
    <sheet name="副作用・感染症報告" sheetId="4" r:id="rId4"/>
  </sheets>
  <definedNames>
    <definedName name="_xlnm.Print_Area" localSheetId="2">'製造販売後臨床試験'!$A$1:$J$40</definedName>
  </definedNames>
  <calcPr fullCalcOnLoad="1"/>
</workbook>
</file>

<file path=xl/sharedStrings.xml><?xml version="1.0" encoding="utf-8"?>
<sst xmlns="http://schemas.openxmlformats.org/spreadsheetml/2006/main" count="185" uniqueCount="86">
  <si>
    <t>契約期間：</t>
  </si>
  <si>
    <t>症例数：</t>
  </si>
  <si>
    <t>例</t>
  </si>
  <si>
    <t>旅費</t>
  </si>
  <si>
    <t>備品費</t>
  </si>
  <si>
    <t>人件費</t>
  </si>
  <si>
    <t>委託料</t>
  </si>
  <si>
    <t>被験者負担の軽減</t>
  </si>
  <si>
    <t>事務費</t>
  </si>
  <si>
    <t>管理費</t>
  </si>
  <si>
    <t>経費総合計</t>
  </si>
  <si>
    <t>謝金</t>
  </si>
  <si>
    <t>の１０％</t>
  </si>
  <si>
    <t>算出基準：上記経費　①～⑧</t>
  </si>
  <si>
    <t>算出基準：上記経費　①～⑨</t>
  </si>
  <si>
    <t>算定期間：</t>
  </si>
  <si>
    <t>課題名：</t>
  </si>
  <si>
    <t>整理番号：</t>
  </si>
  <si>
    <t>実施期間：</t>
  </si>
  <si>
    <t>～</t>
  </si>
  <si>
    <t>～</t>
  </si>
  <si>
    <t>項　　　目</t>
  </si>
  <si>
    <t>算　定　額</t>
  </si>
  <si>
    <t>算　定　方　法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</si>
  <si>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</si>
  <si>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</si>
  <si>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</si>
  <si>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</si>
  <si>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</si>
  <si>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</si>
  <si>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</si>
  <si>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</si>
  <si>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</si>
  <si>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</si>
  <si>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の３０％</t>
  </si>
  <si>
    <t>MEMO：</t>
  </si>
  <si>
    <t>整理番号：</t>
  </si>
  <si>
    <t>実施期間：</t>
  </si>
  <si>
    <t>～</t>
  </si>
  <si>
    <t>算出基準：「独立行政法人国立病院機構旅費規程」による</t>
  </si>
  <si>
    <t>①～⑨　計</t>
  </si>
  <si>
    <t>体外診断用医薬品の研究に係る経費算定表</t>
  </si>
  <si>
    <t>臨床性能試験等
研究経費</t>
  </si>
  <si>
    <t>算出基準：上記経費　①～⑦</t>
  </si>
  <si>
    <t>②</t>
  </si>
  <si>
    <t>検査・画像診断料</t>
  </si>
  <si>
    <t>報告書作成経費</t>
  </si>
  <si>
    <t>症例発表等経費</t>
  </si>
  <si>
    <t>⑨</t>
  </si>
  <si>
    <t>使用成績調査・特定使用成績調査経費算定表</t>
  </si>
  <si>
    <t>製造販売後臨床試験経費算定表</t>
  </si>
  <si>
    <t>製造販売後臨床試験
研究経費</t>
  </si>
  <si>
    <t>調査医薬品管理経費</t>
  </si>
  <si>
    <t>⑪</t>
  </si>
  <si>
    <t>①～⑪　計</t>
  </si>
  <si>
    <t>算出基準：上記経費　①～⑩</t>
  </si>
  <si>
    <t>整理番号：</t>
  </si>
  <si>
    <t>～</t>
  </si>
  <si>
    <t>②</t>
  </si>
  <si>
    <t>③</t>
  </si>
  <si>
    <t>副作用・感染症報告経費算定表</t>
  </si>
  <si>
    <t>⑤</t>
  </si>
  <si>
    <t>⑥</t>
  </si>
  <si>
    <t>算出基準：上記経費　①～④</t>
  </si>
  <si>
    <t>算出基準：上記経費　①～⑤</t>
  </si>
  <si>
    <t>①～⑥　計</t>
  </si>
  <si>
    <t>報告</t>
  </si>
  <si>
    <t>総報告数：</t>
  </si>
  <si>
    <t>※</t>
  </si>
  <si>
    <t>項目①～⑨については、北海道がんセンター受託研究費算定要領の算出基準による。</t>
  </si>
  <si>
    <t>項目①～⑪については、北海道がんセンター受託研究費算定要領の算出基準による。</t>
  </si>
  <si>
    <t>項目①～⑥については、北海道がんセンター受託研究費算定要領の算出基準による。</t>
  </si>
  <si>
    <t>算出基準：保険点数の100/130×10円</t>
  </si>
  <si>
    <t>３０％に相当する額</t>
  </si>
  <si>
    <t>当院での</t>
  </si>
  <si>
    <t>算出基準：当院の諸謝金支給基準による
(新規申請時1年目は\100,000、2年目以降は年間\50,000とし、契約期間により経費算出する)</t>
  </si>
  <si>
    <t>副作用調査については、完全出来高請求となります。</t>
  </si>
  <si>
    <t>算出基準：「2012年度」1例あたり月間　20,000円
（20,000円×算定月数×症例数）</t>
  </si>
  <si>
    <t>算出基準：ポイント数( )×6,000円×症例数( )</t>
  </si>
  <si>
    <t>算出基準：「2012年度」1例あたり月間　20,000円
（20,000円×算定月数( )×症例数( )）</t>
  </si>
  <si>
    <t>算出基準：7,000円×来院回数( )×症例数( )</t>
  </si>
  <si>
    <t>算出基準：1症例1報告書あたりの単価×症例数( )
　※1症例1報告書あたりの単価
　　・使用成績調査　　：20,000円
　　・特定使用成績調査：50,000円
　　　</t>
  </si>
  <si>
    <t>算出基準：ポイント数×0.8×6,000円×症例数( )</t>
  </si>
  <si>
    <t>算出基準：ポイント数×0.8×1,000円×症例数( )</t>
  </si>
  <si>
    <t>算出基準：1症例1報告書あたりの単価×症例数( )
　※1症例1報告書あたりの単価：20,000円</t>
  </si>
  <si>
    <t>消費税10％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</si>
</sst>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(&quot;¥&quot;#,##0\);[Red]\(&quot;¥&quot;\-#,##0\)"/>
  </numFmts>
  <fonts count="49">
    <font>
      <sz val="11"/>
      <name val="ＭＳ Ｐゴシック"/>
      <family val="3"/>
    </font>
    <font>
      <sz val="12"/>
      <name val="ＭＳ ゴシック"/>
      <family val="3"/>
    </font>
    <font>
      <u val="single"/>
      <sz val="10.5"/>
      <name val="ＭＳ 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i/>
      <sz val="10"/>
      <color indexed="23"/>
      <name val="ＭＳ 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1"/>
      <color indexed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6" fontId="7" fillId="0" borderId="15" xfId="58" applyFont="1" applyBorder="1" applyAlignment="1">
      <alignment horizontal="center" vertical="center"/>
    </xf>
    <xf numFmtId="6" fontId="7" fillId="0" borderId="10" xfId="58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/>
    </xf>
    <xf numFmtId="14" fontId="0" fillId="0" borderId="15" xfId="0" applyNumberFormat="1" applyBorder="1" applyAlignment="1" applyProtection="1">
      <alignment horizontal="center"/>
      <protection locked="0"/>
    </xf>
    <xf numFmtId="179" fontId="8" fillId="0" borderId="14" xfId="58" applyNumberFormat="1" applyFont="1" applyBorder="1" applyAlignment="1">
      <alignment horizontal="center" vertical="center"/>
    </xf>
    <xf numFmtId="14" fontId="0" fillId="0" borderId="0" xfId="0" applyNumberFormat="1" applyBorder="1" applyAlignment="1" applyProtection="1">
      <alignment horizontal="center"/>
      <protection locked="0"/>
    </xf>
    <xf numFmtId="14" fontId="0" fillId="0" borderId="15" xfId="0" applyNumberFormat="1" applyFont="1" applyBorder="1" applyAlignment="1" applyProtection="1">
      <alignment horizontal="center"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6" fontId="0" fillId="0" borderId="11" xfId="58" applyBorder="1" applyAlignment="1">
      <alignment horizontal="right" vertical="center"/>
    </xf>
    <xf numFmtId="6" fontId="0" fillId="0" borderId="12" xfId="58" applyBorder="1" applyAlignment="1">
      <alignment horizontal="center" vertical="center"/>
    </xf>
    <xf numFmtId="6" fontId="0" fillId="0" borderId="11" xfId="58" applyBorder="1" applyAlignment="1" applyProtection="1">
      <alignment horizontal="right" vertical="center"/>
      <protection locked="0"/>
    </xf>
    <xf numFmtId="6" fontId="0" fillId="0" borderId="14" xfId="58" applyBorder="1" applyAlignment="1" applyProtection="1">
      <alignment horizontal="center" vertical="center"/>
      <protection locked="0"/>
    </xf>
    <xf numFmtId="6" fontId="0" fillId="0" borderId="14" xfId="58" applyBorder="1" applyAlignment="1">
      <alignment horizontal="center" vertical="center"/>
    </xf>
    <xf numFmtId="6" fontId="0" fillId="0" borderId="16" xfId="58" applyBorder="1" applyAlignment="1">
      <alignment horizontal="right" vertical="center"/>
    </xf>
    <xf numFmtId="6" fontId="0" fillId="0" borderId="17" xfId="58" applyBorder="1" applyAlignment="1">
      <alignment horizontal="center" vertical="center"/>
    </xf>
    <xf numFmtId="0" fontId="4" fillId="0" borderId="20" xfId="0" applyFont="1" applyBorder="1" applyAlignment="1">
      <alignment/>
    </xf>
    <xf numFmtId="6" fontId="0" fillId="0" borderId="21" xfId="58" applyBorder="1" applyAlignment="1">
      <alignment horizontal="right" vertical="center"/>
    </xf>
    <xf numFmtId="14" fontId="9" fillId="0" borderId="20" xfId="0" applyNumberFormat="1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/>
      <protection locked="0"/>
    </xf>
    <xf numFmtId="0" fontId="0" fillId="0" borderId="13" xfId="0" applyBorder="1" applyAlignment="1">
      <alignment horizontal="distributed" vertical="center" wrapText="1"/>
    </xf>
    <xf numFmtId="6" fontId="0" fillId="0" borderId="10" xfId="58" applyBorder="1" applyAlignment="1">
      <alignment horizontal="right" vertical="center"/>
    </xf>
    <xf numFmtId="6" fontId="0" fillId="0" borderId="15" xfId="58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6" fontId="0" fillId="0" borderId="23" xfId="58" applyBorder="1" applyAlignment="1">
      <alignment horizontal="center" vertical="center"/>
    </xf>
    <xf numFmtId="179" fontId="8" fillId="0" borderId="23" xfId="58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0" xfId="0" applyBorder="1" applyAlignment="1">
      <alignment/>
    </xf>
    <xf numFmtId="14" fontId="9" fillId="0" borderId="20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 vertical="center"/>
    </xf>
    <xf numFmtId="6" fontId="0" fillId="0" borderId="11" xfId="58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6" fontId="7" fillId="0" borderId="0" xfId="58" applyFont="1" applyBorder="1" applyAlignment="1">
      <alignment horizontal="right" vertical="center"/>
    </xf>
    <xf numFmtId="6" fontId="7" fillId="0" borderId="0" xfId="58" applyFont="1" applyBorder="1" applyAlignment="1">
      <alignment horizontal="center" vertical="center"/>
    </xf>
    <xf numFmtId="0" fontId="13" fillId="0" borderId="15" xfId="0" applyFont="1" applyBorder="1" applyAlignment="1">
      <alignment horizontal="right" vertical="center"/>
    </xf>
    <xf numFmtId="6" fontId="13" fillId="0" borderId="15" xfId="58" applyFont="1" applyBorder="1" applyAlignment="1">
      <alignment horizontal="center" vertical="center"/>
    </xf>
    <xf numFmtId="6" fontId="13" fillId="0" borderId="15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0" fillId="0" borderId="25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7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zoomScale="85" zoomScaleNormal="85" zoomScalePageLayoutView="0" workbookViewId="0" topLeftCell="A13">
      <selection activeCell="D32" sqref="D32"/>
    </sheetView>
  </sheetViews>
  <sheetFormatPr defaultColWidth="9.00390625" defaultRowHeight="13.5"/>
  <cols>
    <col min="1" max="1" width="2.00390625" style="0" customWidth="1"/>
    <col min="2" max="2" width="3.375" style="0" bestFit="1" customWidth="1"/>
    <col min="3" max="3" width="17.25390625" style="0" bestFit="1" customWidth="1"/>
    <col min="4" max="4" width="15.00390625" style="0" customWidth="1"/>
    <col min="5" max="5" width="2.25390625" style="0" customWidth="1"/>
    <col min="6" max="6" width="15.625" style="0" customWidth="1"/>
    <col min="7" max="7" width="10.25390625" style="0" bestFit="1" customWidth="1"/>
    <col min="8" max="8" width="13.25390625" style="0" customWidth="1"/>
    <col min="9" max="9" width="3.375" style="0" bestFit="1" customWidth="1"/>
    <col min="10" max="10" width="13.625" style="0" customWidth="1"/>
    <col min="11" max="12" width="9.75390625" style="0" bestFit="1" customWidth="1"/>
  </cols>
  <sheetData>
    <row r="1" spans="2:10" ht="18.75">
      <c r="B1" s="68" t="s">
        <v>41</v>
      </c>
      <c r="C1" s="68"/>
      <c r="D1" s="68"/>
      <c r="E1" s="68"/>
      <c r="F1" s="68"/>
      <c r="G1" s="68"/>
      <c r="H1" s="68"/>
      <c r="I1" s="68"/>
      <c r="J1" s="68"/>
    </row>
    <row r="2" spans="3:5" ht="14.25" customHeight="1">
      <c r="C2" s="1"/>
      <c r="D2" s="1"/>
      <c r="E2" s="1"/>
    </row>
    <row r="3" spans="3:5" ht="14.25" customHeight="1">
      <c r="C3" s="1"/>
      <c r="D3" s="1"/>
      <c r="E3" s="1"/>
    </row>
    <row r="4" spans="3:5" ht="13.5">
      <c r="C4" s="10" t="s">
        <v>17</v>
      </c>
      <c r="D4" s="42"/>
      <c r="E4" s="19"/>
    </row>
    <row r="5" spans="3:10" ht="13.5">
      <c r="C5" s="9"/>
      <c r="D5" s="71"/>
      <c r="E5" s="71"/>
      <c r="F5" s="72"/>
      <c r="G5" s="72"/>
      <c r="H5" s="72"/>
      <c r="I5" s="72"/>
      <c r="J5" s="72"/>
    </row>
    <row r="6" spans="3:10" ht="13.5">
      <c r="C6" s="9"/>
      <c r="D6" s="71"/>
      <c r="E6" s="71"/>
      <c r="F6" s="72"/>
      <c r="G6" s="72"/>
      <c r="H6" s="72"/>
      <c r="I6" s="72"/>
      <c r="J6" s="72"/>
    </row>
    <row r="7" spans="3:10" ht="13.5">
      <c r="C7" s="9"/>
      <c r="D7" s="71"/>
      <c r="E7" s="71"/>
      <c r="F7" s="72"/>
      <c r="G7" s="72"/>
      <c r="H7" s="72"/>
      <c r="I7" s="72"/>
      <c r="J7" s="72"/>
    </row>
    <row r="8" spans="3:10" ht="13.5">
      <c r="C8" s="9"/>
      <c r="D8" s="72"/>
      <c r="E8" s="72"/>
      <c r="F8" s="72"/>
      <c r="G8" s="72"/>
      <c r="H8" s="72"/>
      <c r="I8" s="72"/>
      <c r="J8" s="72"/>
    </row>
    <row r="9" spans="3:10" ht="13.5">
      <c r="C9" s="10" t="s">
        <v>16</v>
      </c>
      <c r="D9" s="73"/>
      <c r="E9" s="73"/>
      <c r="F9" s="73"/>
      <c r="G9" s="73"/>
      <c r="H9" s="73"/>
      <c r="I9" s="73"/>
      <c r="J9" s="73"/>
    </row>
    <row r="10" spans="3:7" ht="13.5">
      <c r="C10" s="2"/>
      <c r="D10" s="2"/>
      <c r="E10" s="2"/>
      <c r="G10" t="s">
        <v>74</v>
      </c>
    </row>
    <row r="11" spans="7:10" ht="13.5">
      <c r="G11" s="10" t="s">
        <v>18</v>
      </c>
      <c r="H11" s="27"/>
      <c r="I11" s="11" t="s">
        <v>19</v>
      </c>
      <c r="J11" s="24"/>
    </row>
    <row r="12" spans="7:10" ht="13.5">
      <c r="G12" s="9"/>
      <c r="H12" s="28"/>
      <c r="I12" s="17"/>
      <c r="J12" s="18"/>
    </row>
    <row r="13" spans="7:10" ht="13.5">
      <c r="G13" s="10" t="s">
        <v>0</v>
      </c>
      <c r="H13" s="27"/>
      <c r="I13" s="11" t="s">
        <v>19</v>
      </c>
      <c r="J13" s="24"/>
    </row>
    <row r="14" spans="7:10" ht="13.5">
      <c r="G14" s="9"/>
      <c r="H14" s="29"/>
      <c r="I14" s="17"/>
      <c r="J14" s="26"/>
    </row>
    <row r="15" spans="7:12" ht="14.25" thickBot="1">
      <c r="G15" s="39" t="s">
        <v>15</v>
      </c>
      <c r="H15" s="53"/>
      <c r="I15" s="52" t="s">
        <v>20</v>
      </c>
      <c r="J15" s="41"/>
      <c r="K15" s="67">
        <f>H15</f>
        <v>0</v>
      </c>
      <c r="L15" s="67">
        <f>J15</f>
        <v>0</v>
      </c>
    </row>
    <row r="16" spans="7:10" ht="14.25" thickTop="1">
      <c r="G16" s="9"/>
      <c r="H16" s="28"/>
      <c r="I16" s="17"/>
      <c r="J16" s="18"/>
    </row>
    <row r="17" spans="7:9" ht="13.5">
      <c r="G17" s="10" t="s">
        <v>1</v>
      </c>
      <c r="H17" s="30"/>
      <c r="I17" s="11" t="s">
        <v>2</v>
      </c>
    </row>
    <row r="18" spans="7:9" ht="13.5">
      <c r="G18" s="9"/>
      <c r="H18" s="31"/>
      <c r="I18" s="17"/>
    </row>
    <row r="20" spans="2:10" s="22" customFormat="1" ht="19.5" customHeight="1">
      <c r="B20" s="69" t="s">
        <v>21</v>
      </c>
      <c r="C20" s="70"/>
      <c r="D20" s="69" t="s">
        <v>22</v>
      </c>
      <c r="E20" s="70"/>
      <c r="F20" s="70" t="s">
        <v>23</v>
      </c>
      <c r="G20" s="79"/>
      <c r="H20" s="79"/>
      <c r="I20" s="79"/>
      <c r="J20" s="79"/>
    </row>
    <row r="21" spans="2:10" ht="39.75" customHeight="1">
      <c r="B21" s="3" t="s">
        <v>24</v>
      </c>
      <c r="C21" s="5" t="s">
        <v>11</v>
      </c>
      <c r="D21" s="32">
        <v>100000</v>
      </c>
      <c r="E21" s="33"/>
      <c r="F21" s="80" t="s">
        <v>75</v>
      </c>
      <c r="G21" s="81"/>
      <c r="H21" s="81"/>
      <c r="I21" s="81"/>
      <c r="J21" s="81"/>
    </row>
    <row r="22" spans="2:10" ht="39.75" customHeight="1">
      <c r="B22" s="4" t="s">
        <v>25</v>
      </c>
      <c r="C22" s="6" t="s">
        <v>3</v>
      </c>
      <c r="D22" s="34"/>
      <c r="E22" s="35"/>
      <c r="F22" s="86" t="s">
        <v>39</v>
      </c>
      <c r="G22" s="87"/>
      <c r="H22" s="87"/>
      <c r="I22" s="87"/>
      <c r="J22" s="88"/>
    </row>
    <row r="23" spans="2:10" ht="39.75" customHeight="1">
      <c r="B23" s="4" t="s">
        <v>26</v>
      </c>
      <c r="C23" s="43" t="s">
        <v>42</v>
      </c>
      <c r="D23" s="34"/>
      <c r="E23" s="35"/>
      <c r="F23" s="86" t="s">
        <v>78</v>
      </c>
      <c r="G23" s="87"/>
      <c r="H23" s="87"/>
      <c r="I23" s="87"/>
      <c r="J23" s="88"/>
    </row>
    <row r="24" spans="2:10" ht="39.75" customHeight="1">
      <c r="B24" s="4" t="s">
        <v>27</v>
      </c>
      <c r="C24" s="6" t="s">
        <v>4</v>
      </c>
      <c r="D24" s="34"/>
      <c r="E24" s="35"/>
      <c r="F24" s="86"/>
      <c r="G24" s="87"/>
      <c r="H24" s="87"/>
      <c r="I24" s="87"/>
      <c r="J24" s="88"/>
    </row>
    <row r="25" spans="2:10" ht="39.75" customHeight="1">
      <c r="B25" s="4" t="s">
        <v>28</v>
      </c>
      <c r="C25" s="6" t="s">
        <v>5</v>
      </c>
      <c r="D25" s="55">
        <f>IF(H17="","",20000*(DATEDIF(K15,L15,"M")+1)*H17)</f>
      </c>
      <c r="E25" s="35"/>
      <c r="F25" s="86" t="s">
        <v>77</v>
      </c>
      <c r="G25" s="87"/>
      <c r="H25" s="87"/>
      <c r="I25" s="87"/>
      <c r="J25" s="88"/>
    </row>
    <row r="26" spans="2:10" ht="39.75" customHeight="1">
      <c r="B26" s="4" t="s">
        <v>29</v>
      </c>
      <c r="C26" s="6" t="s">
        <v>6</v>
      </c>
      <c r="D26" s="34"/>
      <c r="E26" s="35"/>
      <c r="F26" s="86"/>
      <c r="G26" s="87"/>
      <c r="H26" s="87"/>
      <c r="I26" s="87"/>
      <c r="J26" s="88"/>
    </row>
    <row r="27" spans="2:10" ht="39.75" customHeight="1">
      <c r="B27" s="4" t="s">
        <v>30</v>
      </c>
      <c r="C27" s="6" t="s">
        <v>7</v>
      </c>
      <c r="D27" s="34"/>
      <c r="E27" s="35"/>
      <c r="F27" s="86" t="s">
        <v>80</v>
      </c>
      <c r="G27" s="87"/>
      <c r="H27" s="87"/>
      <c r="I27" s="87"/>
      <c r="J27" s="88"/>
    </row>
    <row r="28" spans="2:10" ht="39.75" customHeight="1">
      <c r="B28" s="4" t="s">
        <v>31</v>
      </c>
      <c r="C28" s="6" t="s">
        <v>8</v>
      </c>
      <c r="D28" s="32">
        <f>IF(SUM(D21:D27)&lt;=0,"",ROUND(SUM(D21:D27)*0.1,0))</f>
        <v>10000</v>
      </c>
      <c r="E28" s="36"/>
      <c r="F28" s="75" t="s">
        <v>43</v>
      </c>
      <c r="G28" s="76"/>
      <c r="H28" s="25">
        <f>IF(SUM(D21:D27)&lt;=9500,"",SUM(D21:D27))</f>
        <v>100000</v>
      </c>
      <c r="I28" s="7" t="s">
        <v>12</v>
      </c>
      <c r="J28" s="8"/>
    </row>
    <row r="29" spans="2:10" ht="39.75" customHeight="1" thickBot="1">
      <c r="B29" s="46" t="s">
        <v>32</v>
      </c>
      <c r="C29" s="47" t="s">
        <v>9</v>
      </c>
      <c r="D29" s="40">
        <f>IF(SUM(D21:D28)&lt;=0,"",ROUND(SUM(D21:D28)*0.3,0))</f>
        <v>33000</v>
      </c>
      <c r="E29" s="48"/>
      <c r="F29" s="77" t="s">
        <v>13</v>
      </c>
      <c r="G29" s="78"/>
      <c r="H29" s="49">
        <f>IF(SUM(D21:D28)&lt;=9500,"",SUM(D21:D28))</f>
        <v>110000</v>
      </c>
      <c r="I29" s="50" t="s">
        <v>34</v>
      </c>
      <c r="J29" s="51"/>
    </row>
    <row r="30" spans="2:10" ht="39.75" customHeight="1">
      <c r="B30" s="74" t="s">
        <v>40</v>
      </c>
      <c r="C30" s="74"/>
      <c r="D30" s="44">
        <f>IF(SUM(D21:D29)&lt;=0,"",SUM(D21:D29))</f>
        <v>143000</v>
      </c>
      <c r="E30" s="45"/>
      <c r="F30" s="12"/>
      <c r="G30" s="11"/>
      <c r="H30" s="11"/>
      <c r="I30" s="11"/>
      <c r="J30" s="13"/>
    </row>
    <row r="31" spans="2:10" ht="39.75" customHeight="1" thickBot="1">
      <c r="B31" s="84" t="s">
        <v>85</v>
      </c>
      <c r="C31" s="84"/>
      <c r="D31" s="37">
        <f>IF(D30="","",ROUNDDOWN(D30*0.1,0))</f>
        <v>14300</v>
      </c>
      <c r="E31" s="38"/>
      <c r="F31" s="14"/>
      <c r="G31" s="15"/>
      <c r="H31" s="15"/>
      <c r="I31" s="15"/>
      <c r="J31" s="16"/>
    </row>
    <row r="32" spans="2:10" ht="39.75" customHeight="1" thickTop="1">
      <c r="B32" s="85" t="s">
        <v>10</v>
      </c>
      <c r="C32" s="85"/>
      <c r="D32" s="21">
        <f>IF(SUM(D30:D31)&lt;=0,"",SUM(D30:D31))</f>
        <v>157300</v>
      </c>
      <c r="E32" s="20"/>
      <c r="F32" s="12"/>
      <c r="G32" s="64" t="s">
        <v>73</v>
      </c>
      <c r="H32" s="66">
        <f>IF(D32="","",ROUNDDOWN(D32*0.3,0))</f>
        <v>47190</v>
      </c>
      <c r="I32" s="11"/>
      <c r="J32" s="13"/>
    </row>
    <row r="33" spans="2:10" ht="13.5" customHeight="1">
      <c r="B33" s="61"/>
      <c r="C33" s="61"/>
      <c r="D33" s="62"/>
      <c r="E33" s="63"/>
      <c r="F33" s="17"/>
      <c r="G33" s="17"/>
      <c r="H33" s="17"/>
      <c r="I33" s="17"/>
      <c r="J33" s="17"/>
    </row>
    <row r="34" spans="2:3" ht="13.5" customHeight="1">
      <c r="B34" s="59" t="s">
        <v>68</v>
      </c>
      <c r="C34" s="60" t="s">
        <v>69</v>
      </c>
    </row>
    <row r="35" spans="2:3" ht="13.5" customHeight="1">
      <c r="B35" s="59"/>
      <c r="C35" s="60"/>
    </row>
    <row r="36" spans="3:10" ht="13.5">
      <c r="C36" s="17"/>
      <c r="D36" s="82"/>
      <c r="E36" s="82"/>
      <c r="F36" s="82"/>
      <c r="G36" s="82"/>
      <c r="H36" s="82"/>
      <c r="I36" s="82"/>
      <c r="J36" s="82"/>
    </row>
    <row r="37" spans="3:10" ht="13.5">
      <c r="C37" s="17"/>
      <c r="D37" s="82"/>
      <c r="E37" s="82"/>
      <c r="F37" s="82"/>
      <c r="G37" s="82"/>
      <c r="H37" s="82"/>
      <c r="I37" s="82"/>
      <c r="J37" s="82"/>
    </row>
    <row r="38" spans="3:10" ht="13.5">
      <c r="C38" s="23" t="s">
        <v>35</v>
      </c>
      <c r="D38" s="83"/>
      <c r="E38" s="83"/>
      <c r="F38" s="83"/>
      <c r="G38" s="83"/>
      <c r="H38" s="83"/>
      <c r="I38" s="83"/>
      <c r="J38" s="83"/>
    </row>
  </sheetData>
  <sheetProtection formatCells="0"/>
  <mergeCells count="18">
    <mergeCell ref="D36:J38"/>
    <mergeCell ref="B32:C32"/>
    <mergeCell ref="F22:J22"/>
    <mergeCell ref="F23:J23"/>
    <mergeCell ref="F24:J24"/>
    <mergeCell ref="F25:J25"/>
    <mergeCell ref="F26:J26"/>
    <mergeCell ref="F27:J27"/>
    <mergeCell ref="B1:J1"/>
    <mergeCell ref="B20:C20"/>
    <mergeCell ref="D5:J9"/>
    <mergeCell ref="B31:C31"/>
    <mergeCell ref="F29:G29"/>
    <mergeCell ref="D20:E20"/>
    <mergeCell ref="F20:J20"/>
    <mergeCell ref="F21:J21"/>
    <mergeCell ref="F28:G28"/>
    <mergeCell ref="B30:C30"/>
  </mergeCells>
  <printOptions/>
  <pageMargins left="0.75" right="0.75" top="1" bottom="1" header="0.512" footer="0.51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zoomScale="85" zoomScaleNormal="85" zoomScalePageLayoutView="0" workbookViewId="0" topLeftCell="A19">
      <selection activeCell="D34" sqref="D34"/>
    </sheetView>
  </sheetViews>
  <sheetFormatPr defaultColWidth="9.00390625" defaultRowHeight="13.5"/>
  <cols>
    <col min="1" max="1" width="2.00390625" style="0" customWidth="1"/>
    <col min="2" max="2" width="3.375" style="0" bestFit="1" customWidth="1"/>
    <col min="3" max="3" width="17.25390625" style="0" bestFit="1" customWidth="1"/>
    <col min="4" max="4" width="15.00390625" style="0" customWidth="1"/>
    <col min="5" max="5" width="2.25390625" style="0" customWidth="1"/>
    <col min="6" max="6" width="15.625" style="0" customWidth="1"/>
    <col min="7" max="7" width="10.25390625" style="0" bestFit="1" customWidth="1"/>
    <col min="8" max="8" width="13.25390625" style="0" customWidth="1"/>
    <col min="9" max="9" width="3.375" style="0" bestFit="1" customWidth="1"/>
    <col min="10" max="10" width="13.625" style="0" customWidth="1"/>
  </cols>
  <sheetData>
    <row r="1" spans="2:10" ht="18.75">
      <c r="B1" s="68" t="s">
        <v>49</v>
      </c>
      <c r="C1" s="68"/>
      <c r="D1" s="68"/>
      <c r="E1" s="68"/>
      <c r="F1" s="68"/>
      <c r="G1" s="68"/>
      <c r="H1" s="68"/>
      <c r="I1" s="68"/>
      <c r="J1" s="68"/>
    </row>
    <row r="2" spans="3:5" ht="14.25" customHeight="1">
      <c r="C2" s="1"/>
      <c r="D2" s="1"/>
      <c r="E2" s="1"/>
    </row>
    <row r="3" spans="3:5" ht="14.25" customHeight="1">
      <c r="C3" s="1"/>
      <c r="D3" s="1"/>
      <c r="E3" s="1"/>
    </row>
    <row r="4" spans="3:5" ht="13.5">
      <c r="C4" s="10" t="s">
        <v>36</v>
      </c>
      <c r="D4" s="42"/>
      <c r="E4" s="19"/>
    </row>
    <row r="5" spans="3:10" ht="13.5">
      <c r="C5" s="9"/>
      <c r="D5" s="71"/>
      <c r="E5" s="71"/>
      <c r="F5" s="72"/>
      <c r="G5" s="72"/>
      <c r="H5" s="72"/>
      <c r="I5" s="72"/>
      <c r="J5" s="72"/>
    </row>
    <row r="6" spans="3:10" ht="13.5">
      <c r="C6" s="9"/>
      <c r="D6" s="71"/>
      <c r="E6" s="71"/>
      <c r="F6" s="72"/>
      <c r="G6" s="72"/>
      <c r="H6" s="72"/>
      <c r="I6" s="72"/>
      <c r="J6" s="72"/>
    </row>
    <row r="7" spans="3:10" ht="13.5">
      <c r="C7" s="9"/>
      <c r="D7" s="71"/>
      <c r="E7" s="71"/>
      <c r="F7" s="72"/>
      <c r="G7" s="72"/>
      <c r="H7" s="72"/>
      <c r="I7" s="72"/>
      <c r="J7" s="72"/>
    </row>
    <row r="8" spans="3:10" ht="13.5">
      <c r="C8" s="9"/>
      <c r="D8" s="72"/>
      <c r="E8" s="72"/>
      <c r="F8" s="72"/>
      <c r="G8" s="72"/>
      <c r="H8" s="72"/>
      <c r="I8" s="72"/>
      <c r="J8" s="72"/>
    </row>
    <row r="9" spans="3:10" ht="13.5">
      <c r="C9" s="10" t="s">
        <v>16</v>
      </c>
      <c r="D9" s="73"/>
      <c r="E9" s="73"/>
      <c r="F9" s="73"/>
      <c r="G9" s="73"/>
      <c r="H9" s="73"/>
      <c r="I9" s="73"/>
      <c r="J9" s="73"/>
    </row>
    <row r="10" spans="3:7" ht="13.5">
      <c r="C10" s="2"/>
      <c r="D10" s="2"/>
      <c r="E10" s="2"/>
      <c r="G10" t="s">
        <v>74</v>
      </c>
    </row>
    <row r="11" spans="7:10" ht="13.5">
      <c r="G11" s="10" t="s">
        <v>37</v>
      </c>
      <c r="H11" s="27"/>
      <c r="I11" s="11" t="s">
        <v>38</v>
      </c>
      <c r="J11" s="24"/>
    </row>
    <row r="12" spans="7:10" ht="13.5">
      <c r="G12" s="9"/>
      <c r="H12" s="28"/>
      <c r="I12" s="17"/>
      <c r="J12" s="18"/>
    </row>
    <row r="13" spans="7:10" ht="13.5">
      <c r="G13" s="10" t="s">
        <v>0</v>
      </c>
      <c r="H13" s="27"/>
      <c r="I13" s="11" t="s">
        <v>38</v>
      </c>
      <c r="J13" s="24"/>
    </row>
    <row r="14" spans="7:10" ht="13.5">
      <c r="G14" s="9"/>
      <c r="H14" s="29"/>
      <c r="I14" s="17"/>
      <c r="J14" s="26"/>
    </row>
    <row r="15" spans="7:10" ht="14.25" thickBot="1">
      <c r="G15" s="39" t="s">
        <v>15</v>
      </c>
      <c r="H15" s="41"/>
      <c r="I15" s="52" t="s">
        <v>20</v>
      </c>
      <c r="J15" s="41"/>
    </row>
    <row r="16" spans="7:10" ht="14.25" thickTop="1">
      <c r="G16" s="9"/>
      <c r="H16" s="28"/>
      <c r="I16" s="17"/>
      <c r="J16" s="18"/>
    </row>
    <row r="17" spans="7:9" ht="13.5">
      <c r="G17" s="10" t="s">
        <v>1</v>
      </c>
      <c r="H17" s="30"/>
      <c r="I17" s="11" t="s">
        <v>2</v>
      </c>
    </row>
    <row r="18" spans="7:9" ht="13.5">
      <c r="G18" s="9"/>
      <c r="H18" s="56"/>
      <c r="I18" s="17"/>
    </row>
    <row r="19" spans="7:9" ht="13.5">
      <c r="G19" s="10" t="s">
        <v>67</v>
      </c>
      <c r="H19" s="30"/>
      <c r="I19" s="11" t="s">
        <v>66</v>
      </c>
    </row>
    <row r="20" spans="7:9" ht="13.5">
      <c r="G20" s="9"/>
      <c r="H20" s="57"/>
      <c r="I20" s="17"/>
    </row>
    <row r="21" ht="13.5">
      <c r="H21" s="58"/>
    </row>
    <row r="22" spans="2:10" s="22" customFormat="1" ht="19.5" customHeight="1">
      <c r="B22" s="69" t="s">
        <v>21</v>
      </c>
      <c r="C22" s="70"/>
      <c r="D22" s="69" t="s">
        <v>22</v>
      </c>
      <c r="E22" s="70"/>
      <c r="F22" s="70" t="s">
        <v>23</v>
      </c>
      <c r="G22" s="79"/>
      <c r="H22" s="79"/>
      <c r="I22" s="79"/>
      <c r="J22" s="79"/>
    </row>
    <row r="23" spans="2:10" ht="39.75" customHeight="1">
      <c r="B23" s="3" t="s">
        <v>24</v>
      </c>
      <c r="C23" s="6" t="s">
        <v>3</v>
      </c>
      <c r="D23" s="55">
        <v>0</v>
      </c>
      <c r="E23" s="35"/>
      <c r="F23" s="86"/>
      <c r="G23" s="87"/>
      <c r="H23" s="87"/>
      <c r="I23" s="87"/>
      <c r="J23" s="88"/>
    </row>
    <row r="24" spans="2:10" ht="39.75" customHeight="1">
      <c r="B24" s="3" t="s">
        <v>44</v>
      </c>
      <c r="C24" s="6" t="s">
        <v>45</v>
      </c>
      <c r="D24" s="55">
        <v>0</v>
      </c>
      <c r="E24" s="35"/>
      <c r="F24" s="86"/>
      <c r="G24" s="89"/>
      <c r="H24" s="89"/>
      <c r="I24" s="89"/>
      <c r="J24" s="80"/>
    </row>
    <row r="25" spans="2:10" ht="75" customHeight="1">
      <c r="B25" s="4" t="s">
        <v>26</v>
      </c>
      <c r="C25" s="6" t="s">
        <v>46</v>
      </c>
      <c r="D25" s="34"/>
      <c r="E25" s="35"/>
      <c r="F25" s="86" t="s">
        <v>81</v>
      </c>
      <c r="G25" s="87"/>
      <c r="H25" s="87"/>
      <c r="I25" s="87"/>
      <c r="J25" s="88"/>
    </row>
    <row r="26" spans="2:10" ht="39.75" customHeight="1">
      <c r="B26" s="4" t="s">
        <v>27</v>
      </c>
      <c r="C26" s="6" t="s">
        <v>47</v>
      </c>
      <c r="D26" s="55">
        <v>0</v>
      </c>
      <c r="E26" s="35"/>
      <c r="F26" s="86"/>
      <c r="G26" s="87"/>
      <c r="H26" s="87"/>
      <c r="I26" s="87"/>
      <c r="J26" s="88"/>
    </row>
    <row r="27" spans="2:10" ht="39.75" customHeight="1">
      <c r="B27" s="4" t="s">
        <v>28</v>
      </c>
      <c r="C27" s="6" t="s">
        <v>4</v>
      </c>
      <c r="D27" s="55">
        <v>0</v>
      </c>
      <c r="E27" s="35"/>
      <c r="F27" s="86"/>
      <c r="G27" s="87"/>
      <c r="H27" s="87"/>
      <c r="I27" s="87"/>
      <c r="J27" s="88"/>
    </row>
    <row r="28" spans="2:10" ht="39.75" customHeight="1">
      <c r="B28" s="4" t="s">
        <v>29</v>
      </c>
      <c r="C28" s="6" t="s">
        <v>5</v>
      </c>
      <c r="D28" s="55">
        <v>0</v>
      </c>
      <c r="E28" s="35"/>
      <c r="F28" s="86"/>
      <c r="G28" s="87"/>
      <c r="H28" s="87"/>
      <c r="I28" s="87"/>
      <c r="J28" s="88"/>
    </row>
    <row r="29" spans="2:10" ht="39.75" customHeight="1">
      <c r="B29" s="4" t="s">
        <v>30</v>
      </c>
      <c r="C29" s="6" t="s">
        <v>6</v>
      </c>
      <c r="D29" s="55">
        <v>0</v>
      </c>
      <c r="E29" s="35"/>
      <c r="F29" s="86"/>
      <c r="G29" s="87"/>
      <c r="H29" s="87"/>
      <c r="I29" s="87"/>
      <c r="J29" s="88"/>
    </row>
    <row r="30" spans="2:10" ht="39.75" customHeight="1">
      <c r="B30" s="4" t="s">
        <v>31</v>
      </c>
      <c r="C30" s="6" t="s">
        <v>8</v>
      </c>
      <c r="D30" s="32">
        <f>IF(SUM(D23:D29)&lt;=0,"",ROUND(SUM(D23:D29)*0.1,0))</f>
      </c>
      <c r="E30" s="36"/>
      <c r="F30" s="75" t="s">
        <v>43</v>
      </c>
      <c r="G30" s="76"/>
      <c r="H30" s="25">
        <f>IF(SUM(D23:D29)&lt;20000,"",SUM(D23:D29))</f>
      </c>
      <c r="I30" s="7" t="s">
        <v>12</v>
      </c>
      <c r="J30" s="8"/>
    </row>
    <row r="31" spans="2:10" ht="39.75" customHeight="1" thickBot="1">
      <c r="B31" s="46" t="s">
        <v>48</v>
      </c>
      <c r="C31" s="47" t="s">
        <v>9</v>
      </c>
      <c r="D31" s="40">
        <f>IF(SUM(D23:D30)&lt;=0,"",ROUND(SUM(D23:D30)*0.3,0))</f>
      </c>
      <c r="E31" s="48"/>
      <c r="F31" s="77" t="s">
        <v>13</v>
      </c>
      <c r="G31" s="78"/>
      <c r="H31" s="49">
        <f>IF(SUM(D23:D30)&lt;20000,"",SUM(D23:D30))</f>
      </c>
      <c r="I31" s="50" t="s">
        <v>34</v>
      </c>
      <c r="J31" s="51"/>
    </row>
    <row r="32" spans="2:10" ht="39.75" customHeight="1">
      <c r="B32" s="74" t="s">
        <v>40</v>
      </c>
      <c r="C32" s="74"/>
      <c r="D32" s="44">
        <f>IF(SUM(D23:D31)&lt;=0,"",SUM(D23:D31))</f>
      </c>
      <c r="E32" s="45"/>
      <c r="F32" s="12"/>
      <c r="G32" s="11"/>
      <c r="H32" s="11"/>
      <c r="I32" s="11"/>
      <c r="J32" s="13"/>
    </row>
    <row r="33" spans="2:10" ht="39.75" customHeight="1" thickBot="1">
      <c r="B33" s="84" t="s">
        <v>85</v>
      </c>
      <c r="C33" s="84"/>
      <c r="D33" s="37">
        <f>IF(D32="","",ROUNDDOWN(D32*0.1,0))</f>
      </c>
      <c r="E33" s="38"/>
      <c r="F33" s="14"/>
      <c r="G33" s="15"/>
      <c r="H33" s="15"/>
      <c r="I33" s="15"/>
      <c r="J33" s="16"/>
    </row>
    <row r="34" spans="2:10" ht="39.75" customHeight="1" thickTop="1">
      <c r="B34" s="85" t="s">
        <v>10</v>
      </c>
      <c r="C34" s="85"/>
      <c r="D34" s="21">
        <f>IF(SUM(D32:D33)&lt;=0,"",SUM(D32:D33))</f>
      </c>
      <c r="E34" s="20"/>
      <c r="F34" s="12"/>
      <c r="G34" s="64" t="s">
        <v>73</v>
      </c>
      <c r="H34" s="65">
        <f>IF(D34="","",ROUNDDOWN(D34*0.3,0))</f>
      </c>
      <c r="I34" s="11"/>
      <c r="J34" s="13"/>
    </row>
    <row r="35" spans="2:10" ht="13.5" customHeight="1">
      <c r="B35" s="61"/>
      <c r="C35" s="61"/>
      <c r="D35" s="62"/>
      <c r="E35" s="63"/>
      <c r="F35" s="17"/>
      <c r="G35" s="17"/>
      <c r="H35" s="17"/>
      <c r="I35" s="17"/>
      <c r="J35" s="17"/>
    </row>
    <row r="36" spans="2:3" ht="13.5" customHeight="1">
      <c r="B36" s="59" t="s">
        <v>68</v>
      </c>
      <c r="C36" s="60" t="s">
        <v>69</v>
      </c>
    </row>
    <row r="37" spans="2:3" ht="13.5" customHeight="1">
      <c r="B37" s="59"/>
      <c r="C37" s="60"/>
    </row>
    <row r="38" spans="3:10" ht="13.5">
      <c r="C38" s="17"/>
      <c r="D38" s="82"/>
      <c r="E38" s="82"/>
      <c r="F38" s="82"/>
      <c r="G38" s="82"/>
      <c r="H38" s="82"/>
      <c r="I38" s="82"/>
      <c r="J38" s="82"/>
    </row>
    <row r="39" spans="3:10" ht="13.5">
      <c r="C39" s="17"/>
      <c r="D39" s="82"/>
      <c r="E39" s="82"/>
      <c r="F39" s="82"/>
      <c r="G39" s="82"/>
      <c r="H39" s="82"/>
      <c r="I39" s="82"/>
      <c r="J39" s="82"/>
    </row>
    <row r="40" spans="3:10" ht="13.5">
      <c r="C40" s="23" t="s">
        <v>35</v>
      </c>
      <c r="D40" s="83"/>
      <c r="E40" s="83"/>
      <c r="F40" s="83"/>
      <c r="G40" s="83"/>
      <c r="H40" s="83"/>
      <c r="I40" s="83"/>
      <c r="J40" s="83"/>
    </row>
  </sheetData>
  <sheetProtection formatCells="0"/>
  <mergeCells count="18">
    <mergeCell ref="B1:J1"/>
    <mergeCell ref="B22:C22"/>
    <mergeCell ref="D5:J9"/>
    <mergeCell ref="B32:C32"/>
    <mergeCell ref="F30:G30"/>
    <mergeCell ref="F31:G31"/>
    <mergeCell ref="D22:E22"/>
    <mergeCell ref="F22:J22"/>
    <mergeCell ref="F24:J24"/>
    <mergeCell ref="D38:J40"/>
    <mergeCell ref="B33:C33"/>
    <mergeCell ref="B34:C34"/>
    <mergeCell ref="F23:J23"/>
    <mergeCell ref="F25:J25"/>
    <mergeCell ref="F26:J26"/>
    <mergeCell ref="F27:J27"/>
    <mergeCell ref="F28:J28"/>
    <mergeCell ref="F29:J2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zoomScale="85" zoomScaleNormal="85" zoomScalePageLayoutView="0" workbookViewId="0" topLeftCell="A16">
      <selection activeCell="D34" sqref="D34"/>
    </sheetView>
  </sheetViews>
  <sheetFormatPr defaultColWidth="9.00390625" defaultRowHeight="13.5"/>
  <cols>
    <col min="1" max="1" width="2.00390625" style="0" customWidth="1"/>
    <col min="2" max="2" width="3.375" style="0" bestFit="1" customWidth="1"/>
    <col min="3" max="3" width="19.25390625" style="0" bestFit="1" customWidth="1"/>
    <col min="4" max="4" width="15.00390625" style="0" customWidth="1"/>
    <col min="5" max="5" width="2.25390625" style="0" customWidth="1"/>
    <col min="6" max="6" width="15.625" style="0" customWidth="1"/>
    <col min="7" max="7" width="10.25390625" style="0" bestFit="1" customWidth="1"/>
    <col min="8" max="8" width="13.25390625" style="0" customWidth="1"/>
    <col min="9" max="9" width="3.375" style="0" bestFit="1" customWidth="1"/>
    <col min="10" max="10" width="13.625" style="0" customWidth="1"/>
    <col min="11" max="12" width="9.75390625" style="0" bestFit="1" customWidth="1"/>
  </cols>
  <sheetData>
    <row r="1" spans="2:10" ht="18.75">
      <c r="B1" s="68" t="s">
        <v>50</v>
      </c>
      <c r="C1" s="68"/>
      <c r="D1" s="68"/>
      <c r="E1" s="68"/>
      <c r="F1" s="68"/>
      <c r="G1" s="68"/>
      <c r="H1" s="68"/>
      <c r="I1" s="68"/>
      <c r="J1" s="68"/>
    </row>
    <row r="2" spans="3:5" ht="14.25" customHeight="1">
      <c r="C2" s="1"/>
      <c r="D2" s="1"/>
      <c r="E2" s="1"/>
    </row>
    <row r="3" spans="3:5" ht="14.25" customHeight="1">
      <c r="C3" s="1"/>
      <c r="D3" s="1"/>
      <c r="E3" s="1"/>
    </row>
    <row r="4" spans="3:5" ht="13.5">
      <c r="C4" s="10" t="s">
        <v>36</v>
      </c>
      <c r="D4" s="42"/>
      <c r="E4" s="19"/>
    </row>
    <row r="5" spans="3:10" ht="13.5">
      <c r="C5" s="9"/>
      <c r="D5" s="71"/>
      <c r="E5" s="71"/>
      <c r="F5" s="72"/>
      <c r="G5" s="72"/>
      <c r="H5" s="72"/>
      <c r="I5" s="72"/>
      <c r="J5" s="72"/>
    </row>
    <row r="6" spans="3:10" ht="13.5">
      <c r="C6" s="9"/>
      <c r="D6" s="71"/>
      <c r="E6" s="71"/>
      <c r="F6" s="72"/>
      <c r="G6" s="72"/>
      <c r="H6" s="72"/>
      <c r="I6" s="72"/>
      <c r="J6" s="72"/>
    </row>
    <row r="7" spans="3:10" ht="13.5">
      <c r="C7" s="9"/>
      <c r="D7" s="71"/>
      <c r="E7" s="71"/>
      <c r="F7" s="72"/>
      <c r="G7" s="72"/>
      <c r="H7" s="72"/>
      <c r="I7" s="72"/>
      <c r="J7" s="72"/>
    </row>
    <row r="8" spans="3:10" ht="13.5">
      <c r="C8" s="9"/>
      <c r="D8" s="72"/>
      <c r="E8" s="72"/>
      <c r="F8" s="72"/>
      <c r="G8" s="72"/>
      <c r="H8" s="72"/>
      <c r="I8" s="72"/>
      <c r="J8" s="72"/>
    </row>
    <row r="9" spans="3:10" ht="13.5">
      <c r="C9" s="10" t="s">
        <v>16</v>
      </c>
      <c r="D9" s="73"/>
      <c r="E9" s="73"/>
      <c r="F9" s="73"/>
      <c r="G9" s="73"/>
      <c r="H9" s="73"/>
      <c r="I9" s="73"/>
      <c r="J9" s="73"/>
    </row>
    <row r="10" spans="3:7" ht="13.5">
      <c r="C10" s="2"/>
      <c r="D10" s="2"/>
      <c r="E10" s="2"/>
      <c r="G10" t="s">
        <v>74</v>
      </c>
    </row>
    <row r="11" spans="7:10" ht="13.5">
      <c r="G11" s="10" t="s">
        <v>37</v>
      </c>
      <c r="H11" s="27"/>
      <c r="I11" s="11" t="s">
        <v>38</v>
      </c>
      <c r="J11" s="24"/>
    </row>
    <row r="12" spans="7:10" ht="13.5">
      <c r="G12" s="9"/>
      <c r="H12" s="28"/>
      <c r="I12" s="17"/>
      <c r="J12" s="18"/>
    </row>
    <row r="13" spans="7:10" ht="13.5">
      <c r="G13" s="10" t="s">
        <v>0</v>
      </c>
      <c r="H13" s="27"/>
      <c r="I13" s="11" t="s">
        <v>38</v>
      </c>
      <c r="J13" s="24"/>
    </row>
    <row r="14" spans="7:10" ht="13.5">
      <c r="G14" s="9"/>
      <c r="H14" s="29"/>
      <c r="I14" s="17"/>
      <c r="J14" s="26"/>
    </row>
    <row r="15" spans="7:12" ht="14.25" thickBot="1">
      <c r="G15" s="39" t="s">
        <v>15</v>
      </c>
      <c r="H15" s="41"/>
      <c r="I15" s="52" t="s">
        <v>20</v>
      </c>
      <c r="J15" s="41"/>
      <c r="K15" s="67">
        <f>H15</f>
        <v>0</v>
      </c>
      <c r="L15" s="67">
        <f>J15</f>
        <v>0</v>
      </c>
    </row>
    <row r="16" spans="7:10" ht="14.25" thickTop="1">
      <c r="G16" s="9"/>
      <c r="H16" s="28"/>
      <c r="I16" s="17"/>
      <c r="J16" s="18"/>
    </row>
    <row r="17" spans="7:9" ht="13.5">
      <c r="G17" s="10" t="s">
        <v>1</v>
      </c>
      <c r="H17" s="30"/>
      <c r="I17" s="11" t="s">
        <v>2</v>
      </c>
    </row>
    <row r="18" spans="7:9" ht="13.5">
      <c r="G18" s="9"/>
      <c r="H18" s="31"/>
      <c r="I18" s="17"/>
    </row>
    <row r="20" spans="2:10" s="22" customFormat="1" ht="19.5" customHeight="1">
      <c r="B20" s="69" t="s">
        <v>21</v>
      </c>
      <c r="C20" s="70"/>
      <c r="D20" s="69" t="s">
        <v>22</v>
      </c>
      <c r="E20" s="70"/>
      <c r="F20" s="70" t="s">
        <v>23</v>
      </c>
      <c r="G20" s="79"/>
      <c r="H20" s="79"/>
      <c r="I20" s="79"/>
      <c r="J20" s="79"/>
    </row>
    <row r="21" spans="2:10" ht="39.75" customHeight="1">
      <c r="B21" s="3" t="s">
        <v>24</v>
      </c>
      <c r="C21" s="5" t="s">
        <v>11</v>
      </c>
      <c r="D21" s="32">
        <v>100000</v>
      </c>
      <c r="E21" s="33"/>
      <c r="F21" s="80" t="s">
        <v>75</v>
      </c>
      <c r="G21" s="81"/>
      <c r="H21" s="81"/>
      <c r="I21" s="81"/>
      <c r="J21" s="81"/>
    </row>
    <row r="22" spans="2:10" ht="39.75" customHeight="1">
      <c r="B22" s="4" t="s">
        <v>25</v>
      </c>
      <c r="C22" s="6" t="s">
        <v>3</v>
      </c>
      <c r="D22" s="34"/>
      <c r="E22" s="35"/>
      <c r="F22" s="86" t="s">
        <v>39</v>
      </c>
      <c r="G22" s="87"/>
      <c r="H22" s="87"/>
      <c r="I22" s="87"/>
      <c r="J22" s="88"/>
    </row>
    <row r="23" spans="2:10" ht="39.75" customHeight="1">
      <c r="B23" s="4" t="s">
        <v>26</v>
      </c>
      <c r="C23" s="6" t="s">
        <v>45</v>
      </c>
      <c r="D23" s="34"/>
      <c r="E23" s="35"/>
      <c r="F23" s="86" t="s">
        <v>72</v>
      </c>
      <c r="G23" s="89"/>
      <c r="H23" s="89"/>
      <c r="I23" s="89"/>
      <c r="J23" s="80"/>
    </row>
    <row r="24" spans="2:10" ht="39.75" customHeight="1">
      <c r="B24" s="4" t="s">
        <v>27</v>
      </c>
      <c r="C24" s="43" t="s">
        <v>51</v>
      </c>
      <c r="D24" s="34"/>
      <c r="E24" s="35"/>
      <c r="F24" s="86" t="s">
        <v>82</v>
      </c>
      <c r="G24" s="87"/>
      <c r="H24" s="87"/>
      <c r="I24" s="87"/>
      <c r="J24" s="88"/>
    </row>
    <row r="25" spans="2:10" ht="39.75" customHeight="1">
      <c r="B25" s="4" t="s">
        <v>28</v>
      </c>
      <c r="C25" s="6" t="s">
        <v>52</v>
      </c>
      <c r="D25" s="34"/>
      <c r="E25" s="35"/>
      <c r="F25" s="86" t="s">
        <v>83</v>
      </c>
      <c r="G25" s="87"/>
      <c r="H25" s="87"/>
      <c r="I25" s="87"/>
      <c r="J25" s="88"/>
    </row>
    <row r="26" spans="2:10" ht="39.75" customHeight="1">
      <c r="B26" s="4" t="s">
        <v>29</v>
      </c>
      <c r="C26" s="6" t="s">
        <v>4</v>
      </c>
      <c r="D26" s="34"/>
      <c r="E26" s="35"/>
      <c r="F26" s="86"/>
      <c r="G26" s="87"/>
      <c r="H26" s="87"/>
      <c r="I26" s="87"/>
      <c r="J26" s="88"/>
    </row>
    <row r="27" spans="2:10" ht="39.75" customHeight="1">
      <c r="B27" s="4" t="s">
        <v>30</v>
      </c>
      <c r="C27" s="6" t="s">
        <v>5</v>
      </c>
      <c r="D27" s="55">
        <f>IF(H17="","",20000*(DATEDIF(K15,L15,"M")+1)*H17)</f>
      </c>
      <c r="E27" s="35"/>
      <c r="F27" s="86" t="s">
        <v>79</v>
      </c>
      <c r="G27" s="87"/>
      <c r="H27" s="87"/>
      <c r="I27" s="87"/>
      <c r="J27" s="88"/>
    </row>
    <row r="28" spans="2:10" ht="39.75" customHeight="1">
      <c r="B28" s="4" t="s">
        <v>31</v>
      </c>
      <c r="C28" s="6" t="s">
        <v>6</v>
      </c>
      <c r="D28" s="34"/>
      <c r="E28" s="35"/>
      <c r="F28" s="86"/>
      <c r="G28" s="87"/>
      <c r="H28" s="87"/>
      <c r="I28" s="87"/>
      <c r="J28" s="88"/>
    </row>
    <row r="29" spans="2:10" ht="39.75" customHeight="1">
      <c r="B29" s="4" t="s">
        <v>32</v>
      </c>
      <c r="C29" s="6" t="s">
        <v>7</v>
      </c>
      <c r="D29" s="34"/>
      <c r="E29" s="35"/>
      <c r="F29" s="86" t="s">
        <v>80</v>
      </c>
      <c r="G29" s="87"/>
      <c r="H29" s="87"/>
      <c r="I29" s="87"/>
      <c r="J29" s="88"/>
    </row>
    <row r="30" spans="2:10" ht="39.75" customHeight="1">
      <c r="B30" s="4" t="s">
        <v>33</v>
      </c>
      <c r="C30" s="6" t="s">
        <v>8</v>
      </c>
      <c r="D30" s="32">
        <f>IF(SUM(D21:D29)&lt;=0,"",ROUND(SUM(D21:D29)*0.1,0))</f>
        <v>10000</v>
      </c>
      <c r="E30" s="36"/>
      <c r="F30" s="75" t="s">
        <v>14</v>
      </c>
      <c r="G30" s="76"/>
      <c r="H30" s="25">
        <f>IF(SUM(D21:D29)&lt;=9500,"",SUM(D21:D29))</f>
        <v>100000</v>
      </c>
      <c r="I30" s="7" t="s">
        <v>12</v>
      </c>
      <c r="J30" s="8"/>
    </row>
    <row r="31" spans="2:10" ht="39.75" customHeight="1" thickBot="1">
      <c r="B31" s="54" t="s">
        <v>53</v>
      </c>
      <c r="C31" s="47" t="s">
        <v>9</v>
      </c>
      <c r="D31" s="40">
        <f>IF(SUM(D21:D30)&lt;=0,"",ROUND(SUM(D21:D30)*0.3,0))</f>
        <v>33000</v>
      </c>
      <c r="E31" s="48"/>
      <c r="F31" s="77" t="s">
        <v>55</v>
      </c>
      <c r="G31" s="78"/>
      <c r="H31" s="49">
        <f>IF(SUM(D21:D30)&lt;=9500,"",SUM(D21:D30))</f>
        <v>110000</v>
      </c>
      <c r="I31" s="50" t="s">
        <v>34</v>
      </c>
      <c r="J31" s="51"/>
    </row>
    <row r="32" spans="2:10" ht="39.75" customHeight="1">
      <c r="B32" s="74" t="s">
        <v>54</v>
      </c>
      <c r="C32" s="74"/>
      <c r="D32" s="44">
        <f>IF(SUM(D21:D31)&lt;=0,"",SUM(D21:D31))</f>
        <v>143000</v>
      </c>
      <c r="E32" s="45"/>
      <c r="F32" s="12"/>
      <c r="G32" s="11"/>
      <c r="H32" s="11"/>
      <c r="I32" s="11"/>
      <c r="J32" s="13"/>
    </row>
    <row r="33" spans="2:10" ht="39.75" customHeight="1" thickBot="1">
      <c r="B33" s="84" t="s">
        <v>85</v>
      </c>
      <c r="C33" s="84"/>
      <c r="D33" s="37">
        <f>IF(D32="","",ROUNDDOWN(D32*0.1,0))</f>
        <v>14300</v>
      </c>
      <c r="E33" s="38"/>
      <c r="F33" s="14"/>
      <c r="G33" s="15"/>
      <c r="H33" s="15"/>
      <c r="I33" s="15"/>
      <c r="J33" s="16"/>
    </row>
    <row r="34" spans="2:10" ht="39.75" customHeight="1" thickTop="1">
      <c r="B34" s="85" t="s">
        <v>10</v>
      </c>
      <c r="C34" s="85"/>
      <c r="D34" s="21">
        <f>IF(SUM(D32:D33)&lt;=0,"",SUM(D32:D33))</f>
        <v>157300</v>
      </c>
      <c r="E34" s="20"/>
      <c r="F34" s="12"/>
      <c r="G34" s="64" t="s">
        <v>73</v>
      </c>
      <c r="H34" s="66">
        <f>IF(D34="","",ROUNDDOWN(D34*0.3,0))</f>
        <v>47190</v>
      </c>
      <c r="I34" s="11"/>
      <c r="J34" s="13"/>
    </row>
    <row r="35" spans="2:10" ht="13.5" customHeight="1">
      <c r="B35" s="61"/>
      <c r="C35" s="61"/>
      <c r="D35" s="62"/>
      <c r="E35" s="63"/>
      <c r="F35" s="17"/>
      <c r="G35" s="17"/>
      <c r="H35" s="17"/>
      <c r="I35" s="17"/>
      <c r="J35" s="17"/>
    </row>
    <row r="36" spans="2:3" ht="13.5" customHeight="1">
      <c r="B36" s="59" t="s">
        <v>68</v>
      </c>
      <c r="C36" s="60" t="s">
        <v>70</v>
      </c>
    </row>
    <row r="37" spans="2:3" ht="13.5" customHeight="1">
      <c r="B37" s="59"/>
      <c r="C37" s="60"/>
    </row>
    <row r="38" spans="3:10" ht="13.5">
      <c r="C38" s="17"/>
      <c r="D38" s="82"/>
      <c r="E38" s="82"/>
      <c r="F38" s="82"/>
      <c r="G38" s="82"/>
      <c r="H38" s="82"/>
      <c r="I38" s="82"/>
      <c r="J38" s="82"/>
    </row>
    <row r="39" spans="3:10" ht="13.5">
      <c r="C39" s="17"/>
      <c r="D39" s="82"/>
      <c r="E39" s="82"/>
      <c r="F39" s="82"/>
      <c r="G39" s="82"/>
      <c r="H39" s="82"/>
      <c r="I39" s="82"/>
      <c r="J39" s="82"/>
    </row>
    <row r="40" spans="3:10" ht="13.5">
      <c r="C40" s="23" t="s">
        <v>35</v>
      </c>
      <c r="D40" s="83"/>
      <c r="E40" s="83"/>
      <c r="F40" s="83"/>
      <c r="G40" s="83"/>
      <c r="H40" s="83"/>
      <c r="I40" s="83"/>
      <c r="J40" s="83"/>
    </row>
  </sheetData>
  <sheetProtection formatCells="0"/>
  <mergeCells count="20">
    <mergeCell ref="D38:J40"/>
    <mergeCell ref="B33:C33"/>
    <mergeCell ref="B34:C34"/>
    <mergeCell ref="F22:J22"/>
    <mergeCell ref="F23:J23"/>
    <mergeCell ref="F24:J24"/>
    <mergeCell ref="F25:J25"/>
    <mergeCell ref="F27:J27"/>
    <mergeCell ref="F28:J28"/>
    <mergeCell ref="F29:J29"/>
    <mergeCell ref="B1:J1"/>
    <mergeCell ref="B20:C20"/>
    <mergeCell ref="D5:J9"/>
    <mergeCell ref="B32:C32"/>
    <mergeCell ref="F30:G30"/>
    <mergeCell ref="F31:G31"/>
    <mergeCell ref="D20:E20"/>
    <mergeCell ref="F20:J20"/>
    <mergeCell ref="F21:J21"/>
    <mergeCell ref="F26:J2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tabSelected="1" zoomScale="85" zoomScaleNormal="85" zoomScalePageLayoutView="0" workbookViewId="0" topLeftCell="A1">
      <selection activeCell="R18" sqref="R18"/>
    </sheetView>
  </sheetViews>
  <sheetFormatPr defaultColWidth="9.00390625" defaultRowHeight="13.5"/>
  <cols>
    <col min="1" max="1" width="2.00390625" style="0" customWidth="1"/>
    <col min="2" max="2" width="3.375" style="0" bestFit="1" customWidth="1"/>
    <col min="3" max="3" width="17.25390625" style="0" bestFit="1" customWidth="1"/>
    <col min="4" max="4" width="15.00390625" style="0" customWidth="1"/>
    <col min="5" max="5" width="2.25390625" style="0" customWidth="1"/>
    <col min="6" max="6" width="15.625" style="0" customWidth="1"/>
    <col min="7" max="7" width="10.25390625" style="0" bestFit="1" customWidth="1"/>
    <col min="8" max="8" width="13.25390625" style="0" customWidth="1"/>
    <col min="9" max="9" width="3.375" style="0" bestFit="1" customWidth="1"/>
    <col min="10" max="10" width="13.625" style="0" customWidth="1"/>
  </cols>
  <sheetData>
    <row r="1" spans="2:10" ht="18.75">
      <c r="B1" s="68" t="s">
        <v>60</v>
      </c>
      <c r="C1" s="68"/>
      <c r="D1" s="68"/>
      <c r="E1" s="68"/>
      <c r="F1" s="68"/>
      <c r="G1" s="68"/>
      <c r="H1" s="68"/>
      <c r="I1" s="68"/>
      <c r="J1" s="68"/>
    </row>
    <row r="2" spans="3:5" ht="14.25" customHeight="1">
      <c r="C2" s="1"/>
      <c r="D2" s="1"/>
      <c r="E2" s="1"/>
    </row>
    <row r="3" spans="3:5" ht="14.25" customHeight="1">
      <c r="C3" s="1"/>
      <c r="D3" s="1"/>
      <c r="E3" s="1"/>
    </row>
    <row r="4" spans="3:5" ht="13.5">
      <c r="C4" s="10" t="s">
        <v>56</v>
      </c>
      <c r="D4" s="42"/>
      <c r="E4" s="19"/>
    </row>
    <row r="5" spans="3:10" ht="13.5">
      <c r="C5" s="9"/>
      <c r="D5" s="71"/>
      <c r="E5" s="71"/>
      <c r="F5" s="72"/>
      <c r="G5" s="72"/>
      <c r="H5" s="72"/>
      <c r="I5" s="72"/>
      <c r="J5" s="72"/>
    </row>
    <row r="6" spans="3:10" ht="13.5">
      <c r="C6" s="9"/>
      <c r="D6" s="71"/>
      <c r="E6" s="71"/>
      <c r="F6" s="72"/>
      <c r="G6" s="72"/>
      <c r="H6" s="72"/>
      <c r="I6" s="72"/>
      <c r="J6" s="72"/>
    </row>
    <row r="7" spans="3:10" ht="13.5">
      <c r="C7" s="9"/>
      <c r="D7" s="71"/>
      <c r="E7" s="71"/>
      <c r="F7" s="72"/>
      <c r="G7" s="72"/>
      <c r="H7" s="72"/>
      <c r="I7" s="72"/>
      <c r="J7" s="72"/>
    </row>
    <row r="8" spans="3:10" ht="13.5">
      <c r="C8" s="9"/>
      <c r="D8" s="72"/>
      <c r="E8" s="72"/>
      <c r="F8" s="72"/>
      <c r="G8" s="72"/>
      <c r="H8" s="72"/>
      <c r="I8" s="72"/>
      <c r="J8" s="72"/>
    </row>
    <row r="9" spans="3:10" ht="13.5">
      <c r="C9" s="10" t="s">
        <v>16</v>
      </c>
      <c r="D9" s="73"/>
      <c r="E9" s="73"/>
      <c r="F9" s="73"/>
      <c r="G9" s="73"/>
      <c r="H9" s="73"/>
      <c r="I9" s="73"/>
      <c r="J9" s="73"/>
    </row>
    <row r="10" spans="3:5" ht="13.5">
      <c r="C10" s="2"/>
      <c r="D10" s="2"/>
      <c r="E10" s="2"/>
    </row>
    <row r="11" spans="7:10" ht="13.5">
      <c r="G11" s="10" t="s">
        <v>0</v>
      </c>
      <c r="H11" s="27"/>
      <c r="I11" s="11" t="s">
        <v>57</v>
      </c>
      <c r="J11" s="24"/>
    </row>
    <row r="12" spans="7:10" ht="13.5">
      <c r="G12" s="9"/>
      <c r="H12" s="29"/>
      <c r="I12" s="17"/>
      <c r="J12" s="26"/>
    </row>
    <row r="13" spans="7:9" ht="13.5">
      <c r="G13" s="10" t="s">
        <v>1</v>
      </c>
      <c r="H13" s="30"/>
      <c r="I13" s="11" t="s">
        <v>2</v>
      </c>
    </row>
    <row r="14" spans="7:9" ht="13.5">
      <c r="G14" s="9"/>
      <c r="H14" s="31"/>
      <c r="I14" s="17"/>
    </row>
    <row r="16" spans="2:10" s="22" customFormat="1" ht="19.5" customHeight="1">
      <c r="B16" s="69" t="s">
        <v>21</v>
      </c>
      <c r="C16" s="70"/>
      <c r="D16" s="69" t="s">
        <v>22</v>
      </c>
      <c r="E16" s="70"/>
      <c r="F16" s="70" t="s">
        <v>23</v>
      </c>
      <c r="G16" s="79"/>
      <c r="H16" s="79"/>
      <c r="I16" s="79"/>
      <c r="J16" s="79"/>
    </row>
    <row r="17" spans="2:10" ht="39.75" customHeight="1">
      <c r="B17" s="3" t="s">
        <v>24</v>
      </c>
      <c r="C17" s="6" t="s">
        <v>3</v>
      </c>
      <c r="D17" s="55">
        <v>0</v>
      </c>
      <c r="E17" s="35"/>
      <c r="F17" s="86"/>
      <c r="G17" s="87"/>
      <c r="H17" s="87"/>
      <c r="I17" s="87"/>
      <c r="J17" s="88"/>
    </row>
    <row r="18" spans="2:10" ht="39.75" customHeight="1">
      <c r="B18" s="3" t="s">
        <v>58</v>
      </c>
      <c r="C18" s="6" t="s">
        <v>45</v>
      </c>
      <c r="D18" s="55">
        <v>0</v>
      </c>
      <c r="E18" s="35"/>
      <c r="F18" s="86"/>
      <c r="G18" s="89"/>
      <c r="H18" s="89"/>
      <c r="I18" s="89"/>
      <c r="J18" s="80"/>
    </row>
    <row r="19" spans="2:10" ht="39.75" customHeight="1">
      <c r="B19" s="4" t="s">
        <v>59</v>
      </c>
      <c r="C19" s="6" t="s">
        <v>46</v>
      </c>
      <c r="D19" s="55">
        <f>IF(H13="","",20000*H13)</f>
      </c>
      <c r="E19" s="35"/>
      <c r="F19" s="86" t="s">
        <v>84</v>
      </c>
      <c r="G19" s="87"/>
      <c r="H19" s="87"/>
      <c r="I19" s="87"/>
      <c r="J19" s="88"/>
    </row>
    <row r="20" spans="2:10" ht="39.75" customHeight="1">
      <c r="B20" s="4" t="s">
        <v>27</v>
      </c>
      <c r="C20" s="6" t="s">
        <v>5</v>
      </c>
      <c r="D20" s="55">
        <v>0</v>
      </c>
      <c r="E20" s="35"/>
      <c r="F20" s="86"/>
      <c r="G20" s="87"/>
      <c r="H20" s="87"/>
      <c r="I20" s="87"/>
      <c r="J20" s="88"/>
    </row>
    <row r="21" spans="2:10" ht="39.75" customHeight="1">
      <c r="B21" s="4" t="s">
        <v>61</v>
      </c>
      <c r="C21" s="6" t="s">
        <v>8</v>
      </c>
      <c r="D21" s="32">
        <f>IF(SUM(D17:D20)&lt;=0,"",ROUND(SUM(D17:D20)*0.1,0))</f>
      </c>
      <c r="E21" s="36"/>
      <c r="F21" s="75" t="s">
        <v>63</v>
      </c>
      <c r="G21" s="76"/>
      <c r="H21" s="25">
        <f>IF(SUM(D17:D20)&lt;20000,"",SUM(D17:D20))</f>
      </c>
      <c r="I21" s="7" t="s">
        <v>12</v>
      </c>
      <c r="J21" s="8"/>
    </row>
    <row r="22" spans="2:10" ht="39.75" customHeight="1" thickBot="1">
      <c r="B22" s="46" t="s">
        <v>62</v>
      </c>
      <c r="C22" s="47" t="s">
        <v>9</v>
      </c>
      <c r="D22" s="40">
        <f>IF(SUM(D17:D21)&lt;=0,"",ROUND(SUM(D17:D21)*0.3,0))</f>
      </c>
      <c r="E22" s="48"/>
      <c r="F22" s="77" t="s">
        <v>64</v>
      </c>
      <c r="G22" s="78"/>
      <c r="H22" s="49">
        <f>IF(SUM(D17:D21)&lt;20000,"",SUM(D17:D21))</f>
      </c>
      <c r="I22" s="50" t="s">
        <v>34</v>
      </c>
      <c r="J22" s="51"/>
    </row>
    <row r="23" spans="2:10" ht="39.75" customHeight="1">
      <c r="B23" s="74" t="s">
        <v>65</v>
      </c>
      <c r="C23" s="74"/>
      <c r="D23" s="44">
        <f>IF(SUM(D17:D22)&lt;=0,"",SUM(D17:D22))</f>
      </c>
      <c r="E23" s="45"/>
      <c r="F23" s="12"/>
      <c r="G23" s="11"/>
      <c r="H23" s="11"/>
      <c r="I23" s="11"/>
      <c r="J23" s="13"/>
    </row>
    <row r="24" spans="2:10" ht="39.75" customHeight="1" thickBot="1">
      <c r="B24" s="84" t="s">
        <v>85</v>
      </c>
      <c r="C24" s="84"/>
      <c r="D24" s="37">
        <f>IF(D23="","",ROUNDDOWN(D23*0.1,0))</f>
      </c>
      <c r="E24" s="38"/>
      <c r="F24" s="14"/>
      <c r="G24" s="15"/>
      <c r="H24" s="15"/>
      <c r="I24" s="15"/>
      <c r="J24" s="16"/>
    </row>
    <row r="25" spans="2:10" ht="39.75" customHeight="1" thickTop="1">
      <c r="B25" s="85" t="s">
        <v>10</v>
      </c>
      <c r="C25" s="85"/>
      <c r="D25" s="21">
        <f>IF(SUM(D23:D24)&lt;=0,"",SUM(D23:D24))</f>
      </c>
      <c r="E25" s="20"/>
      <c r="F25" s="12"/>
      <c r="G25" s="11"/>
      <c r="H25" s="11"/>
      <c r="I25" s="11"/>
      <c r="J25" s="13"/>
    </row>
    <row r="26" spans="2:10" ht="13.5" customHeight="1">
      <c r="B26" s="61"/>
      <c r="C26" s="61"/>
      <c r="D26" s="62"/>
      <c r="E26" s="63"/>
      <c r="F26" s="17"/>
      <c r="G26" s="17"/>
      <c r="H26" s="17"/>
      <c r="I26" s="17"/>
      <c r="J26" s="17"/>
    </row>
    <row r="27" spans="2:3" ht="13.5" customHeight="1">
      <c r="B27" s="59" t="s">
        <v>68</v>
      </c>
      <c r="C27" s="60" t="s">
        <v>71</v>
      </c>
    </row>
    <row r="28" spans="2:3" ht="13.5" customHeight="1">
      <c r="B28" s="59"/>
      <c r="C28" s="60"/>
    </row>
    <row r="29" spans="3:10" ht="13.5">
      <c r="C29" s="17"/>
      <c r="D29" s="82" t="s">
        <v>76</v>
      </c>
      <c r="E29" s="82"/>
      <c r="F29" s="82"/>
      <c r="G29" s="82"/>
      <c r="H29" s="82"/>
      <c r="I29" s="82"/>
      <c r="J29" s="82"/>
    </row>
    <row r="30" spans="3:10" ht="13.5">
      <c r="C30" s="17"/>
      <c r="D30" s="82"/>
      <c r="E30" s="82"/>
      <c r="F30" s="82"/>
      <c r="G30" s="82"/>
      <c r="H30" s="82"/>
      <c r="I30" s="82"/>
      <c r="J30" s="82"/>
    </row>
    <row r="31" spans="3:10" ht="13.5">
      <c r="C31" s="23" t="s">
        <v>35</v>
      </c>
      <c r="D31" s="83"/>
      <c r="E31" s="83"/>
      <c r="F31" s="83"/>
      <c r="G31" s="83"/>
      <c r="H31" s="83"/>
      <c r="I31" s="83"/>
      <c r="J31" s="83"/>
    </row>
  </sheetData>
  <sheetProtection formatCells="0"/>
  <mergeCells count="15">
    <mergeCell ref="D29:J31"/>
    <mergeCell ref="B24:C24"/>
    <mergeCell ref="B25:C25"/>
    <mergeCell ref="F17:J17"/>
    <mergeCell ref="F19:J19"/>
    <mergeCell ref="F20:J20"/>
    <mergeCell ref="B1:J1"/>
    <mergeCell ref="B16:C16"/>
    <mergeCell ref="D5:J9"/>
    <mergeCell ref="B23:C23"/>
    <mergeCell ref="F21:G21"/>
    <mergeCell ref="F22:G22"/>
    <mergeCell ref="D16:E16"/>
    <mergeCell ref="F16:J16"/>
    <mergeCell ref="F18:J1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cr7</dc:creator>
  <cp:keywords/>
  <dc:description/>
  <cp:lastModifiedBy>山岸　佳代／治験管理係長</cp:lastModifiedBy>
  <cp:lastPrinted>2006-12-08T03:20:25Z</cp:lastPrinted>
  <dcterms:created xsi:type="dcterms:W3CDTF">2005-08-25T02:57:20Z</dcterms:created>
  <dcterms:modified xsi:type="dcterms:W3CDTF">2020-03-31T05:22:47Z</dcterms:modified>
  <cp:category/>
  <cp:version/>
  <cp:contentType/>
  <cp:contentStatus/>
</cp:coreProperties>
</file>