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/>
  <mc:AlternateContent xmlns:mc="http://schemas.openxmlformats.org/markup-compatibility/2006">
    <mc:Choice Requires="x15">
      <x15ac:absPath xmlns:x15ac="http://schemas.microsoft.com/office/spreadsheetml/2010/11/ac" url="/Users/sagawaho/Desktop/"/>
    </mc:Choice>
  </mc:AlternateContent>
  <xr:revisionPtr revIDLastSave="0" documentId="8_{3835F6B2-4170-1942-A0B5-B66A063C8138}" xr6:coauthVersionLast="47" xr6:coauthVersionMax="47" xr10:uidLastSave="{00000000-0000-0000-0000-000000000000}"/>
  <bookViews>
    <workbookView xWindow="37980" yWindow="2000" windowWidth="30840" windowHeight="17960" activeTab="2" xr2:uid="{00000000-000D-0000-FFFF-FFFF00000000}"/>
  </bookViews>
  <sheets>
    <sheet name="初回投与" sheetId="1" r:id="rId1"/>
    <sheet name="▲" sheetId="2" r:id="rId2"/>
    <sheet name="2回目以降　600mg" sheetId="4" r:id="rId3"/>
    <sheet name="◆" sheetId="3" r:id="rId4"/>
    <sheet name="2回目以降　400mg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5" l="1"/>
  <c r="G13" i="5" s="1"/>
  <c r="G14" i="5" s="1"/>
  <c r="C10" i="5"/>
  <c r="C12" i="5" s="1"/>
  <c r="C13" i="5" s="1"/>
  <c r="C10" i="4"/>
  <c r="C11" i="4" s="1"/>
  <c r="C10" i="1"/>
  <c r="C12" i="1" s="1"/>
  <c r="G13" i="4" l="1"/>
  <c r="G14" i="4" s="1"/>
  <c r="M6" i="4"/>
  <c r="M7" i="4" s="1"/>
  <c r="K6" i="4"/>
  <c r="K7" i="4" s="1"/>
  <c r="I6" i="4"/>
  <c r="I7" i="4" s="1"/>
  <c r="G6" i="4"/>
  <c r="G7" i="4" s="1"/>
  <c r="C12" i="4"/>
  <c r="C13" i="4" s="1"/>
  <c r="C11" i="1"/>
  <c r="K6" i="5"/>
  <c r="K7" i="5" s="1"/>
  <c r="G6" i="5"/>
  <c r="G7" i="5" s="1"/>
  <c r="I6" i="5"/>
  <c r="I7" i="5" s="1"/>
  <c r="M6" i="5"/>
  <c r="M7" i="5" s="1"/>
  <c r="G6" i="1" l="1"/>
  <c r="G7" i="1" s="1"/>
  <c r="G13" i="1"/>
  <c r="G14" i="1" s="1"/>
  <c r="C13" i="1"/>
  <c r="M6" i="1"/>
  <c r="M7" i="1" s="1"/>
  <c r="K6" i="1"/>
  <c r="K7" i="1" s="1"/>
  <c r="I6" i="1"/>
  <c r="I7" i="1" s="1"/>
</calcChain>
</file>

<file path=xl/sharedStrings.xml><?xml version="1.0" encoding="utf-8"?>
<sst xmlns="http://schemas.openxmlformats.org/spreadsheetml/2006/main" count="114" uniqueCount="29">
  <si>
    <t>身長</t>
    <rPh sb="0" eb="2">
      <t>しんちょう</t>
    </rPh>
    <phoneticPr fontId="1" type="Hiragana"/>
  </si>
  <si>
    <t>ビロイ</t>
  </si>
  <si>
    <t>cm</t>
  </si>
  <si>
    <t>体重</t>
    <rPh sb="0" eb="2">
      <t>たいじゅう</t>
    </rPh>
    <phoneticPr fontId="1" type="Hiragana"/>
  </si>
  <si>
    <t>ビロイ投与量</t>
    <rPh sb="3" eb="5">
      <t>とうよ</t>
    </rPh>
    <rPh sb="5" eb="6">
      <t>りょう</t>
    </rPh>
    <phoneticPr fontId="1" type="Hiragana"/>
  </si>
  <si>
    <t>BSA</t>
  </si>
  <si>
    <t>kg</t>
  </si>
  <si>
    <t>初回投与</t>
    <rPh sb="0" eb="2">
      <t>しょかい</t>
    </rPh>
    <rPh sb="2" eb="4">
      <t>とうよ</t>
    </rPh>
    <phoneticPr fontId="1" type="Hiragana"/>
  </si>
  <si>
    <t>ｍL</t>
  </si>
  <si>
    <t>トータル液量</t>
    <rPh sb="4" eb="6">
      <t>えきりょう</t>
    </rPh>
    <phoneticPr fontId="1" type="Hiragana"/>
  </si>
  <si>
    <t>mg</t>
  </si>
  <si>
    <t>mL</t>
  </si>
  <si>
    <r>
      <t>200mg/m</t>
    </r>
    <r>
      <rPr>
        <vertAlign val="superscript"/>
        <sz val="11"/>
        <color theme="1"/>
        <rFont val="游ゴシック"/>
        <family val="3"/>
        <charset val="128"/>
      </rPr>
      <t>2</t>
    </r>
    <r>
      <rPr>
        <sz val="11"/>
        <color theme="1"/>
        <rFont val="游ゴシック"/>
        <family val="3"/>
        <charset val="128"/>
      </rPr>
      <t>/ｈｒ</t>
    </r>
  </si>
  <si>
    <t>ビロイ液量</t>
    <rPh sb="3" eb="5">
      <t>えきりょう</t>
    </rPh>
    <phoneticPr fontId="1" type="Hiragana"/>
  </si>
  <si>
    <t>生理食塩水</t>
    <rPh sb="0" eb="5">
      <t>せいりしょくえんすい</t>
    </rPh>
    <phoneticPr fontId="1" type="Hiragana"/>
  </si>
  <si>
    <t>1-2時間目</t>
    <rPh sb="3" eb="6">
      <t>じかんめ</t>
    </rPh>
    <phoneticPr fontId="1" type="Hiragana"/>
  </si>
  <si>
    <r>
      <t>m</t>
    </r>
    <r>
      <rPr>
        <vertAlign val="superscript"/>
        <sz val="11"/>
        <color theme="1"/>
        <rFont val="游ゴシック"/>
        <family val="3"/>
        <charset val="128"/>
      </rPr>
      <t>2</t>
    </r>
  </si>
  <si>
    <r>
      <t>300mg/m</t>
    </r>
    <r>
      <rPr>
        <vertAlign val="superscript"/>
        <sz val="11"/>
        <color theme="1"/>
        <rFont val="游ゴシック"/>
        <family val="3"/>
        <charset val="128"/>
      </rPr>
      <t>2</t>
    </r>
    <r>
      <rPr>
        <sz val="11"/>
        <color theme="1"/>
        <rFont val="游ゴシック"/>
        <family val="3"/>
        <charset val="128"/>
      </rPr>
      <t>/ｈｒ</t>
    </r>
  </si>
  <si>
    <t>2-3時間目</t>
    <rPh sb="3" eb="6">
      <t>じかんめ</t>
    </rPh>
    <phoneticPr fontId="1" type="Hiragana"/>
  </si>
  <si>
    <t>3-4時間目</t>
    <rPh sb="3" eb="6">
      <t>じかんめ</t>
    </rPh>
    <phoneticPr fontId="1" type="Hiragana"/>
  </si>
  <si>
    <t>ｍL/hr</t>
  </si>
  <si>
    <t>最初の1時間</t>
    <rPh sb="0" eb="2">
      <t>さいしょ</t>
    </rPh>
    <rPh sb="4" eb="6">
      <t>じかん</t>
    </rPh>
    <phoneticPr fontId="1" type="Hiragana"/>
  </si>
  <si>
    <r>
      <t>100mg/m</t>
    </r>
    <r>
      <rPr>
        <vertAlign val="superscript"/>
        <sz val="11"/>
        <color theme="1"/>
        <rFont val="游ゴシック"/>
        <family val="3"/>
        <charset val="128"/>
      </rPr>
      <t>2</t>
    </r>
    <r>
      <rPr>
        <sz val="11"/>
        <color theme="1"/>
        <rFont val="游ゴシック"/>
        <family val="3"/>
        <charset val="128"/>
      </rPr>
      <t>/ｈｒ</t>
    </r>
  </si>
  <si>
    <r>
      <t>400mg/m</t>
    </r>
    <r>
      <rPr>
        <vertAlign val="superscript"/>
        <sz val="11"/>
        <color theme="1"/>
        <rFont val="游ゴシック"/>
        <family val="3"/>
        <charset val="128"/>
      </rPr>
      <t>2</t>
    </r>
    <r>
      <rPr>
        <sz val="11"/>
        <color theme="1"/>
        <rFont val="游ゴシック"/>
        <family val="3"/>
        <charset val="128"/>
      </rPr>
      <t>/ｈｒ</t>
    </r>
  </si>
  <si>
    <t>入力項目</t>
    <rPh sb="0" eb="2">
      <t>にゅうりょく</t>
    </rPh>
    <rPh sb="2" eb="4">
      <t>こうもく</t>
    </rPh>
    <phoneticPr fontId="1" type="Hiragana"/>
  </si>
  <si>
    <r>
      <t>mg/m</t>
    </r>
    <r>
      <rPr>
        <vertAlign val="superscript"/>
        <sz val="11"/>
        <color theme="1"/>
        <rFont val="游ゴシック"/>
        <family val="3"/>
        <charset val="128"/>
      </rPr>
      <t>2</t>
    </r>
  </si>
  <si>
    <t>黄色いの枠内は自動計算</t>
    <rPh sb="0" eb="2">
      <t>きいろ</t>
    </rPh>
    <rPh sb="4" eb="6">
      <t>わくない</t>
    </rPh>
    <rPh sb="7" eb="9">
      <t>じどう</t>
    </rPh>
    <rPh sb="9" eb="11">
      <t>けいさん</t>
    </rPh>
    <phoneticPr fontId="1" type="Hiragana"/>
  </si>
  <si>
    <t>赤枠の内容を指示コメントへ入力</t>
    <rPh sb="0" eb="1">
      <t>あか</t>
    </rPh>
    <rPh sb="1" eb="2">
      <t>わく</t>
    </rPh>
    <rPh sb="3" eb="5">
      <t>ないよう</t>
    </rPh>
    <rPh sb="6" eb="8">
      <t>しじ</t>
    </rPh>
    <rPh sb="13" eb="15">
      <t>にゅうりょく</t>
    </rPh>
    <phoneticPr fontId="1" type="Hiragana"/>
  </si>
  <si>
    <r>
      <t>50mg</t>
    </r>
    <r>
      <rPr>
        <sz val="11"/>
        <color theme="1"/>
        <rFont val="游ゴシック"/>
        <family val="3"/>
        <charset val="128"/>
      </rPr>
      <t>/m</t>
    </r>
    <r>
      <rPr>
        <vertAlign val="superscript"/>
        <sz val="11"/>
        <color theme="1"/>
        <rFont val="游ゴシック"/>
        <family val="3"/>
        <charset val="128"/>
      </rPr>
      <t>2</t>
    </r>
    <r>
      <rPr>
        <sz val="11"/>
        <color theme="1"/>
        <rFont val="游ゴシック"/>
        <family val="3"/>
        <charset val="128"/>
      </rPr>
      <t>/ｈｒ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</si>
</sst>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b/>
      <sz val="11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11"/>
      <color rgb="FFFF0000"/>
      <name val="游ゴシック"/>
      <family val="3"/>
      <scheme val="minor"/>
    </font>
    <font>
      <sz val="11"/>
      <color theme="0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vertAlign val="superscript"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4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6" fillId="4" borderId="8" xfId="0" applyFont="1" applyFill="1" applyBorder="1" applyAlignment="1">
      <alignment horizontal="center" vertical="center"/>
    </xf>
    <xf numFmtId="3" fontId="5" fillId="0" borderId="0" xfId="0" applyNumberFormat="1" applyFont="1">
      <alignment vertical="center"/>
    </xf>
    <xf numFmtId="0" fontId="3" fillId="0" borderId="0" xfId="0" applyFont="1">
      <alignment vertical="center"/>
    </xf>
    <xf numFmtId="176" fontId="6" fillId="4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514985</xdr:colOff>
      <xdr:row>5</xdr:row>
      <xdr:rowOff>38100</xdr:rowOff>
    </xdr:from>
    <xdr:to>
      <xdr:col>6</xdr:col>
      <xdr:colOff>685165</xdr:colOff>
      <xdr:row>5</xdr:row>
      <xdr:rowOff>238760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506085" y="1266825"/>
          <a:ext cx="170180" cy="200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8</xdr:col>
      <xdr:colOff>514985</xdr:colOff>
      <xdr:row>5</xdr:row>
      <xdr:rowOff>27940</xdr:rowOff>
    </xdr:from>
    <xdr:to>
      <xdr:col>8</xdr:col>
      <xdr:colOff>685165</xdr:colOff>
      <xdr:row>5</xdr:row>
      <xdr:rowOff>228600</xdr:rowOff>
    </xdr:to>
    <xdr:sp macro="" textlink="">
      <xdr:nvSpPr>
        <xdr:cNvPr id="3" name="図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77735" y="1256665"/>
          <a:ext cx="170180" cy="200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10</xdr:col>
      <xdr:colOff>524510</xdr:colOff>
      <xdr:row>5</xdr:row>
      <xdr:rowOff>26670</xdr:rowOff>
    </xdr:from>
    <xdr:to>
      <xdr:col>10</xdr:col>
      <xdr:colOff>694690</xdr:colOff>
      <xdr:row>5</xdr:row>
      <xdr:rowOff>227330</xdr:rowOff>
    </xdr:to>
    <xdr:sp macro="" textlink="">
      <xdr:nvSpPr>
        <xdr:cNvPr id="4" name="図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58910" y="1255395"/>
          <a:ext cx="170180" cy="200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12</xdr:col>
      <xdr:colOff>514985</xdr:colOff>
      <xdr:row>5</xdr:row>
      <xdr:rowOff>33655</xdr:rowOff>
    </xdr:from>
    <xdr:to>
      <xdr:col>12</xdr:col>
      <xdr:colOff>685165</xdr:colOff>
      <xdr:row>5</xdr:row>
      <xdr:rowOff>234315</xdr:rowOff>
    </xdr:to>
    <xdr:sp macro="" textlink="">
      <xdr:nvSpPr>
        <xdr:cNvPr id="5" name="図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821035" y="1262380"/>
          <a:ext cx="170180" cy="200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2</xdr:col>
      <xdr:colOff>265430</xdr:colOff>
      <xdr:row>8</xdr:row>
      <xdr:rowOff>17780</xdr:rowOff>
    </xdr:from>
    <xdr:to>
      <xdr:col>2</xdr:col>
      <xdr:colOff>435610</xdr:colOff>
      <xdr:row>8</xdr:row>
      <xdr:rowOff>218440</xdr:rowOff>
    </xdr:to>
    <xdr:sp macro="" textlink="">
      <xdr:nvSpPr>
        <xdr:cNvPr id="6" name="図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13330" y="2103755"/>
          <a:ext cx="170180" cy="200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5</xdr:col>
      <xdr:colOff>466725</xdr:colOff>
      <xdr:row>2</xdr:row>
      <xdr:rowOff>47625</xdr:rowOff>
    </xdr:from>
    <xdr:to>
      <xdr:col>14</xdr:col>
      <xdr:colOff>95250</xdr:colOff>
      <xdr:row>8</xdr:row>
      <xdr:rowOff>57150</xdr:rowOff>
    </xdr:to>
    <xdr:sp macro="" textlink="">
      <xdr:nvSpPr>
        <xdr:cNvPr id="7" name="図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772025" y="523875"/>
          <a:ext cx="7400925" cy="1619250"/>
        </a:xfrm>
        <a:prstGeom prst="flowChartAlternateProcess">
          <a:avLst/>
        </a:prstGeom>
        <a:noFill/>
        <a:ln w="38100" cap="flat" cmpd="sng" algn="ctr">
          <a:solidFill>
            <a:srgbClr val="FF0000"/>
          </a:solidFill>
          <a:prstDash val="sysDot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0</xdr:col>
      <xdr:colOff>690880</xdr:colOff>
      <xdr:row>6</xdr:row>
      <xdr:rowOff>262255</xdr:rowOff>
    </xdr:from>
    <xdr:to>
      <xdr:col>1</xdr:col>
      <xdr:colOff>12065</xdr:colOff>
      <xdr:row>8</xdr:row>
      <xdr:rowOff>6350</xdr:rowOff>
    </xdr:to>
    <xdr:sp macro="" textlink="">
      <xdr:nvSpPr>
        <xdr:cNvPr id="9" name="図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16200000">
          <a:off x="690880" y="1776730"/>
          <a:ext cx="559435" cy="31559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6</xdr:col>
      <xdr:colOff>514985</xdr:colOff>
      <xdr:row>12</xdr:row>
      <xdr:rowOff>38100</xdr:rowOff>
    </xdr:from>
    <xdr:to>
      <xdr:col>6</xdr:col>
      <xdr:colOff>685165</xdr:colOff>
      <xdr:row>12</xdr:row>
      <xdr:rowOff>238125</xdr:rowOff>
    </xdr:to>
    <xdr:sp macro="" textlink="">
      <xdr:nvSpPr>
        <xdr:cNvPr id="10" name="図形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506085" y="3105150"/>
          <a:ext cx="170180" cy="200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514985</xdr:colOff>
      <xdr:row>5</xdr:row>
      <xdr:rowOff>38100</xdr:rowOff>
    </xdr:from>
    <xdr:to>
      <xdr:col>6</xdr:col>
      <xdr:colOff>685165</xdr:colOff>
      <xdr:row>5</xdr:row>
      <xdr:rowOff>238760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506085" y="1266825"/>
          <a:ext cx="170180" cy="200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8</xdr:col>
      <xdr:colOff>514985</xdr:colOff>
      <xdr:row>5</xdr:row>
      <xdr:rowOff>27940</xdr:rowOff>
    </xdr:from>
    <xdr:to>
      <xdr:col>8</xdr:col>
      <xdr:colOff>685165</xdr:colOff>
      <xdr:row>5</xdr:row>
      <xdr:rowOff>228600</xdr:rowOff>
    </xdr:to>
    <xdr:sp macro="" textlink="">
      <xdr:nvSpPr>
        <xdr:cNvPr id="3" name="図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277735" y="1256665"/>
          <a:ext cx="170180" cy="200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10</xdr:col>
      <xdr:colOff>524510</xdr:colOff>
      <xdr:row>5</xdr:row>
      <xdr:rowOff>26670</xdr:rowOff>
    </xdr:from>
    <xdr:to>
      <xdr:col>10</xdr:col>
      <xdr:colOff>694690</xdr:colOff>
      <xdr:row>5</xdr:row>
      <xdr:rowOff>227330</xdr:rowOff>
    </xdr:to>
    <xdr:sp macro="" textlink="">
      <xdr:nvSpPr>
        <xdr:cNvPr id="4" name="図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058910" y="1255395"/>
          <a:ext cx="170180" cy="200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12</xdr:col>
      <xdr:colOff>514985</xdr:colOff>
      <xdr:row>5</xdr:row>
      <xdr:rowOff>33655</xdr:rowOff>
    </xdr:from>
    <xdr:to>
      <xdr:col>12</xdr:col>
      <xdr:colOff>685165</xdr:colOff>
      <xdr:row>5</xdr:row>
      <xdr:rowOff>234315</xdr:rowOff>
    </xdr:to>
    <xdr:sp macro="" textlink="">
      <xdr:nvSpPr>
        <xdr:cNvPr id="5" name="図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821035" y="1262380"/>
          <a:ext cx="170180" cy="200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2</xdr:col>
      <xdr:colOff>265430</xdr:colOff>
      <xdr:row>8</xdr:row>
      <xdr:rowOff>17780</xdr:rowOff>
    </xdr:from>
    <xdr:to>
      <xdr:col>2</xdr:col>
      <xdr:colOff>435610</xdr:colOff>
      <xdr:row>8</xdr:row>
      <xdr:rowOff>218440</xdr:rowOff>
    </xdr:to>
    <xdr:sp macro="" textlink="">
      <xdr:nvSpPr>
        <xdr:cNvPr id="6" name="図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513330" y="2103755"/>
          <a:ext cx="170180" cy="200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5</xdr:col>
      <xdr:colOff>466725</xdr:colOff>
      <xdr:row>2</xdr:row>
      <xdr:rowOff>47625</xdr:rowOff>
    </xdr:from>
    <xdr:to>
      <xdr:col>14</xdr:col>
      <xdr:colOff>95250</xdr:colOff>
      <xdr:row>8</xdr:row>
      <xdr:rowOff>57150</xdr:rowOff>
    </xdr:to>
    <xdr:sp macro="" textlink="">
      <xdr:nvSpPr>
        <xdr:cNvPr id="7" name="図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772025" y="523875"/>
          <a:ext cx="7400925" cy="1619250"/>
        </a:xfrm>
        <a:prstGeom prst="flowChartAlternateProcess">
          <a:avLst/>
        </a:prstGeom>
        <a:noFill/>
        <a:ln w="38100" cap="flat" cmpd="sng" algn="ctr">
          <a:solidFill>
            <a:srgbClr val="FF0000"/>
          </a:solidFill>
          <a:prstDash val="sysDot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0</xdr:col>
      <xdr:colOff>690880</xdr:colOff>
      <xdr:row>6</xdr:row>
      <xdr:rowOff>262255</xdr:rowOff>
    </xdr:from>
    <xdr:to>
      <xdr:col>1</xdr:col>
      <xdr:colOff>12065</xdr:colOff>
      <xdr:row>8</xdr:row>
      <xdr:rowOff>6350</xdr:rowOff>
    </xdr:to>
    <xdr:sp macro="" textlink="">
      <xdr:nvSpPr>
        <xdr:cNvPr id="8" name="図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rot="16200000">
          <a:off x="690880" y="1776730"/>
          <a:ext cx="559435" cy="31559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12</xdr:col>
      <xdr:colOff>514985</xdr:colOff>
      <xdr:row>5</xdr:row>
      <xdr:rowOff>33655</xdr:rowOff>
    </xdr:from>
    <xdr:to>
      <xdr:col>12</xdr:col>
      <xdr:colOff>685165</xdr:colOff>
      <xdr:row>5</xdr:row>
      <xdr:rowOff>234315</xdr:rowOff>
    </xdr:to>
    <xdr:sp macro="" textlink="">
      <xdr:nvSpPr>
        <xdr:cNvPr id="9" name="図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821035" y="1262380"/>
          <a:ext cx="170180" cy="200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6</xdr:col>
      <xdr:colOff>514985</xdr:colOff>
      <xdr:row>12</xdr:row>
      <xdr:rowOff>38100</xdr:rowOff>
    </xdr:from>
    <xdr:to>
      <xdr:col>6</xdr:col>
      <xdr:colOff>685165</xdr:colOff>
      <xdr:row>12</xdr:row>
      <xdr:rowOff>238125</xdr:rowOff>
    </xdr:to>
    <xdr:sp macro="" textlink="">
      <xdr:nvSpPr>
        <xdr:cNvPr id="10" name="図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506085" y="3105150"/>
          <a:ext cx="170180" cy="200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514985</xdr:colOff>
      <xdr:row>5</xdr:row>
      <xdr:rowOff>38100</xdr:rowOff>
    </xdr:from>
    <xdr:to>
      <xdr:col>6</xdr:col>
      <xdr:colOff>685165</xdr:colOff>
      <xdr:row>5</xdr:row>
      <xdr:rowOff>238760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506085" y="1266825"/>
          <a:ext cx="170180" cy="200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8</xdr:col>
      <xdr:colOff>514985</xdr:colOff>
      <xdr:row>5</xdr:row>
      <xdr:rowOff>27940</xdr:rowOff>
    </xdr:from>
    <xdr:to>
      <xdr:col>8</xdr:col>
      <xdr:colOff>685165</xdr:colOff>
      <xdr:row>5</xdr:row>
      <xdr:rowOff>228600</xdr:rowOff>
    </xdr:to>
    <xdr:sp macro="" textlink="">
      <xdr:nvSpPr>
        <xdr:cNvPr id="3" name="図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77735" y="1256665"/>
          <a:ext cx="170180" cy="200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10</xdr:col>
      <xdr:colOff>524510</xdr:colOff>
      <xdr:row>5</xdr:row>
      <xdr:rowOff>26670</xdr:rowOff>
    </xdr:from>
    <xdr:to>
      <xdr:col>10</xdr:col>
      <xdr:colOff>694690</xdr:colOff>
      <xdr:row>5</xdr:row>
      <xdr:rowOff>227330</xdr:rowOff>
    </xdr:to>
    <xdr:sp macro="" textlink="">
      <xdr:nvSpPr>
        <xdr:cNvPr id="4" name="図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058910" y="1255395"/>
          <a:ext cx="170180" cy="200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12</xdr:col>
      <xdr:colOff>514985</xdr:colOff>
      <xdr:row>5</xdr:row>
      <xdr:rowOff>33655</xdr:rowOff>
    </xdr:from>
    <xdr:to>
      <xdr:col>12</xdr:col>
      <xdr:colOff>685165</xdr:colOff>
      <xdr:row>5</xdr:row>
      <xdr:rowOff>234315</xdr:rowOff>
    </xdr:to>
    <xdr:sp macro="" textlink="">
      <xdr:nvSpPr>
        <xdr:cNvPr id="5" name="図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821035" y="1262380"/>
          <a:ext cx="170180" cy="200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2</xdr:col>
      <xdr:colOff>265430</xdr:colOff>
      <xdr:row>8</xdr:row>
      <xdr:rowOff>17780</xdr:rowOff>
    </xdr:from>
    <xdr:to>
      <xdr:col>2</xdr:col>
      <xdr:colOff>435610</xdr:colOff>
      <xdr:row>8</xdr:row>
      <xdr:rowOff>218440</xdr:rowOff>
    </xdr:to>
    <xdr:sp macro="" textlink="">
      <xdr:nvSpPr>
        <xdr:cNvPr id="6" name="図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513330" y="2103755"/>
          <a:ext cx="170180" cy="200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5</xdr:col>
      <xdr:colOff>466725</xdr:colOff>
      <xdr:row>2</xdr:row>
      <xdr:rowOff>47625</xdr:rowOff>
    </xdr:from>
    <xdr:to>
      <xdr:col>14</xdr:col>
      <xdr:colOff>95250</xdr:colOff>
      <xdr:row>8</xdr:row>
      <xdr:rowOff>57150</xdr:rowOff>
    </xdr:to>
    <xdr:sp macro="" textlink="">
      <xdr:nvSpPr>
        <xdr:cNvPr id="7" name="図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4772025" y="523875"/>
          <a:ext cx="7400925" cy="1619250"/>
        </a:xfrm>
        <a:prstGeom prst="flowChartAlternateProcess">
          <a:avLst/>
        </a:prstGeom>
        <a:noFill/>
        <a:ln w="38100" cap="flat" cmpd="sng" algn="ctr">
          <a:solidFill>
            <a:srgbClr val="FF0000"/>
          </a:solidFill>
          <a:prstDash val="sysDot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0</xdr:col>
      <xdr:colOff>690880</xdr:colOff>
      <xdr:row>6</xdr:row>
      <xdr:rowOff>262255</xdr:rowOff>
    </xdr:from>
    <xdr:to>
      <xdr:col>1</xdr:col>
      <xdr:colOff>12065</xdr:colOff>
      <xdr:row>8</xdr:row>
      <xdr:rowOff>6350</xdr:rowOff>
    </xdr:to>
    <xdr:sp macro="" textlink="">
      <xdr:nvSpPr>
        <xdr:cNvPr id="8" name="図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rot="16200000">
          <a:off x="690880" y="1776730"/>
          <a:ext cx="559435" cy="31559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12</xdr:col>
      <xdr:colOff>514985</xdr:colOff>
      <xdr:row>5</xdr:row>
      <xdr:rowOff>33655</xdr:rowOff>
    </xdr:from>
    <xdr:to>
      <xdr:col>12</xdr:col>
      <xdr:colOff>685165</xdr:colOff>
      <xdr:row>5</xdr:row>
      <xdr:rowOff>234315</xdr:rowOff>
    </xdr:to>
    <xdr:sp macro="" textlink="">
      <xdr:nvSpPr>
        <xdr:cNvPr id="9" name="図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0821035" y="1262380"/>
          <a:ext cx="170180" cy="2006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6</xdr:col>
      <xdr:colOff>514985</xdr:colOff>
      <xdr:row>12</xdr:row>
      <xdr:rowOff>38100</xdr:rowOff>
    </xdr:from>
    <xdr:to>
      <xdr:col>6</xdr:col>
      <xdr:colOff>685165</xdr:colOff>
      <xdr:row>12</xdr:row>
      <xdr:rowOff>238125</xdr:rowOff>
    </xdr:to>
    <xdr:sp macro="" textlink="">
      <xdr:nvSpPr>
        <xdr:cNvPr id="10" name="図形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5506085" y="3105150"/>
          <a:ext cx="170180" cy="200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3:N15"/>
  <sheetViews>
    <sheetView workbookViewId="0">
      <selection activeCell="G12" sqref="G12:G14"/>
    </sheetView>
  </sheetViews>
  <sheetFormatPr baseColWidth="10" defaultColWidth="8.83203125" defaultRowHeight="18"/>
  <cols>
    <col min="1" max="1" width="16.1640625" customWidth="1"/>
    <col min="2" max="2" width="13.1640625" bestFit="1" customWidth="1"/>
    <col min="4" max="4" width="9" style="1" customWidth="1"/>
    <col min="7" max="7" width="16" bestFit="1" customWidth="1"/>
    <col min="8" max="8" width="7.1640625" bestFit="1" customWidth="1"/>
    <col min="9" max="9" width="16" bestFit="1" customWidth="1"/>
    <col min="10" max="10" width="7.1640625" bestFit="1" customWidth="1"/>
    <col min="11" max="11" width="16" bestFit="1" customWidth="1"/>
    <col min="12" max="12" width="7.1640625" bestFit="1" customWidth="1"/>
    <col min="13" max="13" width="16" bestFit="1" customWidth="1"/>
    <col min="14" max="14" width="7.1640625" bestFit="1" customWidth="1"/>
  </cols>
  <sheetData>
    <row r="3" spans="1:14">
      <c r="B3" t="s">
        <v>1</v>
      </c>
    </row>
    <row r="4" spans="1:14" ht="19">
      <c r="B4" t="s">
        <v>7</v>
      </c>
      <c r="C4" s="4">
        <v>800</v>
      </c>
      <c r="D4" s="1" t="s">
        <v>25</v>
      </c>
      <c r="G4" s="1" t="s">
        <v>21</v>
      </c>
      <c r="H4" s="1"/>
      <c r="I4" s="1" t="s">
        <v>15</v>
      </c>
      <c r="J4" s="1"/>
      <c r="K4" s="1" t="s">
        <v>18</v>
      </c>
      <c r="L4" s="1"/>
      <c r="M4" s="1" t="s">
        <v>19</v>
      </c>
    </row>
    <row r="5" spans="1:14" ht="19">
      <c r="G5" s="1" t="s">
        <v>22</v>
      </c>
      <c r="H5" s="1"/>
      <c r="I5" s="1" t="s">
        <v>12</v>
      </c>
      <c r="J5" s="1"/>
      <c r="K5" s="1" t="s">
        <v>17</v>
      </c>
      <c r="L5" s="1"/>
      <c r="M5" s="1" t="s">
        <v>23</v>
      </c>
    </row>
    <row r="6" spans="1:14" ht="22.5" customHeight="1">
      <c r="B6" s="2" t="s">
        <v>0</v>
      </c>
      <c r="C6" s="2">
        <v>160</v>
      </c>
      <c r="D6" s="2" t="s">
        <v>2</v>
      </c>
      <c r="G6" s="11">
        <f>C11/8</f>
        <v>80</v>
      </c>
      <c r="H6" s="11" t="s">
        <v>8</v>
      </c>
      <c r="I6" s="11">
        <f>C11/4</f>
        <v>160</v>
      </c>
      <c r="J6" s="11" t="s">
        <v>8</v>
      </c>
      <c r="K6" s="16">
        <f>C11/2.7</f>
        <v>237.03703703703701</v>
      </c>
      <c r="L6" s="11" t="s">
        <v>8</v>
      </c>
      <c r="M6" s="11">
        <f>C11/2</f>
        <v>320</v>
      </c>
      <c r="N6" s="11" t="s">
        <v>8</v>
      </c>
    </row>
    <row r="7" spans="1:14" ht="22.5" customHeight="1">
      <c r="B7" s="2" t="s">
        <v>3</v>
      </c>
      <c r="C7" s="5">
        <v>57.7</v>
      </c>
      <c r="D7" s="2" t="s">
        <v>6</v>
      </c>
      <c r="G7" s="12">
        <f>G6</f>
        <v>80</v>
      </c>
      <c r="H7" t="s">
        <v>20</v>
      </c>
      <c r="I7" s="12">
        <f>I6</f>
        <v>160</v>
      </c>
      <c r="J7" t="s">
        <v>20</v>
      </c>
      <c r="K7" s="12">
        <f>ROUNDUP(K6,-1)</f>
        <v>240</v>
      </c>
      <c r="L7" t="s">
        <v>20</v>
      </c>
      <c r="M7" s="12">
        <f>M6</f>
        <v>320</v>
      </c>
      <c r="N7" t="s">
        <v>20</v>
      </c>
    </row>
    <row r="8" spans="1:14" ht="22.5" customHeight="1">
      <c r="A8" t="s">
        <v>24</v>
      </c>
      <c r="B8" s="3" t="s">
        <v>5</v>
      </c>
      <c r="C8" s="6">
        <v>1.6</v>
      </c>
      <c r="D8" s="10" t="s">
        <v>16</v>
      </c>
      <c r="M8" s="17"/>
    </row>
    <row r="10" spans="1:14">
      <c r="B10" t="s">
        <v>4</v>
      </c>
      <c r="C10" s="7">
        <f>C8*C4</f>
        <v>1280</v>
      </c>
      <c r="D10" s="1" t="s">
        <v>10</v>
      </c>
      <c r="I10" s="9" t="s">
        <v>26</v>
      </c>
    </row>
    <row r="11" spans="1:14">
      <c r="B11" t="s">
        <v>9</v>
      </c>
      <c r="C11" s="7">
        <f>C10/2</f>
        <v>640</v>
      </c>
      <c r="D11" s="1" t="s">
        <v>11</v>
      </c>
      <c r="I11" s="9" t="s">
        <v>27</v>
      </c>
    </row>
    <row r="12" spans="1:14" ht="19">
      <c r="B12" t="s">
        <v>13</v>
      </c>
      <c r="C12" s="7">
        <f>C10/20</f>
        <v>64</v>
      </c>
      <c r="D12" s="1" t="s">
        <v>11</v>
      </c>
      <c r="G12" s="13" t="s">
        <v>28</v>
      </c>
    </row>
    <row r="13" spans="1:14">
      <c r="B13" t="s">
        <v>14</v>
      </c>
      <c r="C13" s="8">
        <f>C11-C12</f>
        <v>576</v>
      </c>
      <c r="D13" s="1" t="s">
        <v>11</v>
      </c>
      <c r="G13" s="14">
        <f>C11/16</f>
        <v>40</v>
      </c>
    </row>
    <row r="14" spans="1:14" ht="24">
      <c r="G14" s="15">
        <f>G13</f>
        <v>40</v>
      </c>
    </row>
    <row r="15" spans="1:14">
      <c r="C15" s="9" t="s">
        <v>26</v>
      </c>
    </row>
  </sheetData>
  <phoneticPr fontId="1" type="Hiragana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8"/>
  <sheetData/>
  <phoneticPr fontId="1" type="Hiragana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3:N15"/>
  <sheetViews>
    <sheetView tabSelected="1" workbookViewId="0">
      <selection activeCell="J18" sqref="J18"/>
    </sheetView>
  </sheetViews>
  <sheetFormatPr baseColWidth="10" defaultColWidth="8.83203125" defaultRowHeight="18"/>
  <cols>
    <col min="1" max="1" width="16.1640625" customWidth="1"/>
    <col min="2" max="2" width="13.1640625" bestFit="1" customWidth="1"/>
    <col min="4" max="4" width="9" style="1" customWidth="1"/>
    <col min="7" max="7" width="16" bestFit="1" customWidth="1"/>
    <col min="8" max="8" width="7.1640625" bestFit="1" customWidth="1"/>
    <col min="9" max="9" width="16" bestFit="1" customWidth="1"/>
    <col min="10" max="10" width="7.1640625" bestFit="1" customWidth="1"/>
    <col min="11" max="11" width="16" bestFit="1" customWidth="1"/>
    <col min="12" max="12" width="7.1640625" bestFit="1" customWidth="1"/>
    <col min="13" max="13" width="16" bestFit="1" customWidth="1"/>
    <col min="14" max="14" width="7.1640625" bestFit="1" customWidth="1"/>
  </cols>
  <sheetData>
    <row r="3" spans="1:14">
      <c r="B3" t="s">
        <v>1</v>
      </c>
    </row>
    <row r="4" spans="1:14" ht="19">
      <c r="B4" t="s">
        <v>7</v>
      </c>
      <c r="C4" s="4">
        <v>600</v>
      </c>
      <c r="D4" s="1" t="s">
        <v>25</v>
      </c>
      <c r="G4" s="1" t="s">
        <v>21</v>
      </c>
      <c r="H4" s="1"/>
      <c r="I4" s="1" t="s">
        <v>15</v>
      </c>
      <c r="J4" s="1"/>
      <c r="K4" s="1" t="s">
        <v>18</v>
      </c>
      <c r="L4" s="1"/>
      <c r="M4" s="1" t="s">
        <v>19</v>
      </c>
    </row>
    <row r="5" spans="1:14" ht="19">
      <c r="G5" s="1" t="s">
        <v>22</v>
      </c>
      <c r="H5" s="1"/>
      <c r="I5" s="1" t="s">
        <v>12</v>
      </c>
      <c r="J5" s="1"/>
      <c r="K5" s="1" t="s">
        <v>17</v>
      </c>
      <c r="L5" s="1"/>
      <c r="M5" s="1" t="s">
        <v>23</v>
      </c>
    </row>
    <row r="6" spans="1:14" ht="22.5" customHeight="1">
      <c r="B6" s="2" t="s">
        <v>0</v>
      </c>
      <c r="C6" s="2">
        <v>160</v>
      </c>
      <c r="D6" s="2" t="s">
        <v>2</v>
      </c>
      <c r="G6" s="11">
        <f>C11/8</f>
        <v>52.5</v>
      </c>
      <c r="H6" s="11" t="s">
        <v>8</v>
      </c>
      <c r="I6" s="11">
        <f>C11/4</f>
        <v>105</v>
      </c>
      <c r="J6" s="11" t="s">
        <v>8</v>
      </c>
      <c r="K6" s="16">
        <f>C11/2.7</f>
        <v>155.55555555555554</v>
      </c>
      <c r="L6" s="11" t="s">
        <v>8</v>
      </c>
      <c r="M6" s="11">
        <f>C11/2</f>
        <v>210</v>
      </c>
      <c r="N6" s="11" t="s">
        <v>8</v>
      </c>
    </row>
    <row r="7" spans="1:14" ht="22.5" customHeight="1">
      <c r="B7" s="2" t="s">
        <v>3</v>
      </c>
      <c r="C7" s="5">
        <v>57.7</v>
      </c>
      <c r="D7" s="2" t="s">
        <v>6</v>
      </c>
      <c r="G7" s="12">
        <f>G6</f>
        <v>52.5</v>
      </c>
      <c r="H7" t="s">
        <v>20</v>
      </c>
      <c r="I7" s="12">
        <f>I6</f>
        <v>105</v>
      </c>
      <c r="J7" t="s">
        <v>20</v>
      </c>
      <c r="K7" s="12">
        <f>ROUNDUP(K6,-1)</f>
        <v>160</v>
      </c>
      <c r="L7" t="s">
        <v>20</v>
      </c>
      <c r="M7" s="12">
        <f>M6</f>
        <v>210</v>
      </c>
      <c r="N7" t="s">
        <v>20</v>
      </c>
    </row>
    <row r="8" spans="1:14" ht="22.5" customHeight="1">
      <c r="A8" t="s">
        <v>24</v>
      </c>
      <c r="B8" s="3" t="s">
        <v>5</v>
      </c>
      <c r="C8" s="6">
        <v>1.4</v>
      </c>
      <c r="D8" s="10" t="s">
        <v>16</v>
      </c>
      <c r="M8" s="17"/>
    </row>
    <row r="10" spans="1:14">
      <c r="B10" t="s">
        <v>4</v>
      </c>
      <c r="C10" s="7">
        <f>C8*C4</f>
        <v>840</v>
      </c>
      <c r="D10" s="1" t="s">
        <v>10</v>
      </c>
      <c r="I10" s="9" t="s">
        <v>26</v>
      </c>
    </row>
    <row r="11" spans="1:14">
      <c r="B11" t="s">
        <v>9</v>
      </c>
      <c r="C11" s="7">
        <f>C10/2</f>
        <v>420</v>
      </c>
      <c r="D11" s="1" t="s">
        <v>11</v>
      </c>
      <c r="I11" s="9" t="s">
        <v>27</v>
      </c>
    </row>
    <row r="12" spans="1:14" ht="19">
      <c r="B12" t="s">
        <v>13</v>
      </c>
      <c r="C12" s="7">
        <f>C10/20</f>
        <v>42</v>
      </c>
      <c r="D12" s="1" t="s">
        <v>11</v>
      </c>
      <c r="G12" s="13" t="s">
        <v>28</v>
      </c>
    </row>
    <row r="13" spans="1:14">
      <c r="B13" t="s">
        <v>14</v>
      </c>
      <c r="C13" s="8">
        <f>C11-C12</f>
        <v>378</v>
      </c>
      <c r="D13" s="1" t="s">
        <v>11</v>
      </c>
      <c r="G13" s="14">
        <f>C11/16</f>
        <v>26.25</v>
      </c>
    </row>
    <row r="14" spans="1:14" ht="24">
      <c r="G14" s="18">
        <f>G13</f>
        <v>26.25</v>
      </c>
    </row>
    <row r="15" spans="1:14">
      <c r="C15" s="9" t="s">
        <v>26</v>
      </c>
    </row>
  </sheetData>
  <phoneticPr fontId="1" type="Hiragana"/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8"/>
  <sheetData/>
  <phoneticPr fontId="1" type="Hiragana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3:N15"/>
  <sheetViews>
    <sheetView workbookViewId="0">
      <selection activeCell="G14" sqref="G14"/>
    </sheetView>
  </sheetViews>
  <sheetFormatPr baseColWidth="10" defaultColWidth="8.83203125" defaultRowHeight="18"/>
  <cols>
    <col min="1" max="1" width="16.1640625" customWidth="1"/>
    <col min="2" max="2" width="13.1640625" bestFit="1" customWidth="1"/>
    <col min="4" max="4" width="9" style="1" customWidth="1"/>
    <col min="7" max="7" width="16" bestFit="1" customWidth="1"/>
    <col min="8" max="8" width="7.1640625" bestFit="1" customWidth="1"/>
    <col min="9" max="9" width="16" bestFit="1" customWidth="1"/>
    <col min="10" max="10" width="7.1640625" bestFit="1" customWidth="1"/>
    <col min="11" max="11" width="16" bestFit="1" customWidth="1"/>
    <col min="12" max="12" width="7.1640625" bestFit="1" customWidth="1"/>
    <col min="13" max="13" width="16" bestFit="1" customWidth="1"/>
    <col min="14" max="14" width="7.1640625" bestFit="1" customWidth="1"/>
  </cols>
  <sheetData>
    <row r="3" spans="1:14">
      <c r="B3" t="s">
        <v>1</v>
      </c>
    </row>
    <row r="4" spans="1:14" ht="19">
      <c r="B4" t="s">
        <v>7</v>
      </c>
      <c r="C4" s="4">
        <v>400</v>
      </c>
      <c r="D4" s="1" t="s">
        <v>25</v>
      </c>
      <c r="G4" s="1" t="s">
        <v>21</v>
      </c>
      <c r="H4" s="1"/>
      <c r="I4" s="1" t="s">
        <v>15</v>
      </c>
      <c r="J4" s="1"/>
      <c r="K4" s="1" t="s">
        <v>18</v>
      </c>
      <c r="L4" s="1"/>
      <c r="M4" s="1" t="s">
        <v>19</v>
      </c>
    </row>
    <row r="5" spans="1:14" ht="19">
      <c r="G5" s="1" t="s">
        <v>22</v>
      </c>
      <c r="H5" s="1"/>
      <c r="I5" s="1" t="s">
        <v>12</v>
      </c>
      <c r="J5" s="1"/>
      <c r="K5" s="1" t="s">
        <v>17</v>
      </c>
      <c r="L5" s="1"/>
      <c r="M5" s="1" t="s">
        <v>23</v>
      </c>
    </row>
    <row r="6" spans="1:14" ht="22.5" customHeight="1">
      <c r="B6" s="2" t="s">
        <v>0</v>
      </c>
      <c r="C6" s="2">
        <v>160</v>
      </c>
      <c r="D6" s="2" t="s">
        <v>2</v>
      </c>
      <c r="G6" s="11">
        <f>C11/8</f>
        <v>27.500000000000004</v>
      </c>
      <c r="H6" s="11" t="s">
        <v>8</v>
      </c>
      <c r="I6" s="11">
        <f>C11/4</f>
        <v>55.000000000000007</v>
      </c>
      <c r="J6" s="11" t="s">
        <v>8</v>
      </c>
      <c r="K6" s="16">
        <f>C11/2.7</f>
        <v>81.481481481481481</v>
      </c>
      <c r="L6" s="11" t="s">
        <v>8</v>
      </c>
      <c r="M6" s="11">
        <f>C11/2</f>
        <v>110.00000000000001</v>
      </c>
      <c r="N6" s="11" t="s">
        <v>8</v>
      </c>
    </row>
    <row r="7" spans="1:14" ht="22.5" customHeight="1">
      <c r="B7" s="2" t="s">
        <v>3</v>
      </c>
      <c r="C7" s="5">
        <v>57.7</v>
      </c>
      <c r="D7" s="2" t="s">
        <v>6</v>
      </c>
      <c r="G7" s="12">
        <f>G6</f>
        <v>27.500000000000004</v>
      </c>
      <c r="H7" t="s">
        <v>20</v>
      </c>
      <c r="I7" s="12">
        <f>I6</f>
        <v>55.000000000000007</v>
      </c>
      <c r="J7" t="s">
        <v>20</v>
      </c>
      <c r="K7" s="12">
        <f>ROUNDUP(K6,-1)</f>
        <v>90</v>
      </c>
      <c r="L7" t="s">
        <v>20</v>
      </c>
      <c r="M7" s="12">
        <f>M6</f>
        <v>110.00000000000001</v>
      </c>
      <c r="N7" t="s">
        <v>20</v>
      </c>
    </row>
    <row r="8" spans="1:14" ht="22.5" customHeight="1">
      <c r="A8" t="s">
        <v>24</v>
      </c>
      <c r="B8" s="3" t="s">
        <v>5</v>
      </c>
      <c r="C8" s="6">
        <v>1.1000000000000001</v>
      </c>
      <c r="D8" s="10" t="s">
        <v>16</v>
      </c>
      <c r="M8" s="17"/>
    </row>
    <row r="10" spans="1:14">
      <c r="B10" t="s">
        <v>4</v>
      </c>
      <c r="C10" s="7">
        <f>C8*C4</f>
        <v>440.00000000000006</v>
      </c>
      <c r="D10" s="1" t="s">
        <v>10</v>
      </c>
      <c r="I10" s="9" t="s">
        <v>26</v>
      </c>
    </row>
    <row r="11" spans="1:14">
      <c r="B11" t="s">
        <v>9</v>
      </c>
      <c r="C11" s="7">
        <f>C10/2</f>
        <v>220.00000000000003</v>
      </c>
      <c r="D11" s="1" t="s">
        <v>11</v>
      </c>
      <c r="I11" s="9" t="s">
        <v>27</v>
      </c>
    </row>
    <row r="12" spans="1:14" ht="19">
      <c r="B12" t="s">
        <v>13</v>
      </c>
      <c r="C12" s="7">
        <f>C10/20</f>
        <v>22.000000000000004</v>
      </c>
      <c r="D12" s="1" t="s">
        <v>11</v>
      </c>
      <c r="G12" s="13" t="s">
        <v>28</v>
      </c>
    </row>
    <row r="13" spans="1:14">
      <c r="B13" t="s">
        <v>14</v>
      </c>
      <c r="C13" s="7">
        <f>C11-C12</f>
        <v>198.00000000000003</v>
      </c>
      <c r="D13" s="1" t="s">
        <v>11</v>
      </c>
      <c r="G13" s="14">
        <f>C11/16</f>
        <v>13.750000000000002</v>
      </c>
    </row>
    <row r="14" spans="1:14" ht="24">
      <c r="G14" s="18">
        <f>G13</f>
        <v>13.750000000000002</v>
      </c>
    </row>
    <row r="15" spans="1:14">
      <c r="C15" s="9" t="s">
        <v>26</v>
      </c>
    </row>
  </sheetData>
  <phoneticPr fontId="1" type="Hiragana"/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初回投与</vt:lpstr>
      <vt:lpstr>▲</vt:lpstr>
      <vt:lpstr>2回目以降　600mg</vt:lpstr>
      <vt:lpstr>◆</vt:lpstr>
      <vt:lpstr>2回目以降　400mg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SSIUser</dc:creator>
  <cp:lastModifiedBy>保 佐川</cp:lastModifiedBy>
  <dcterms:created xsi:type="dcterms:W3CDTF">2024-05-20T02:24:03Z</dcterms:created>
  <dcterms:modified xsi:type="dcterms:W3CDTF">2024-06-07T11:55:21Z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2024-06-05T23:39:13Z</vt:filetime>
  </property>
</Properties>
</file>